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565" windowHeight="2835" activeTab="0"/>
  </bookViews>
  <sheets>
    <sheet name="Funcionamiento" sheetId="1" r:id="rId1"/>
    <sheet name="Vigencia Futura" sheetId="2" r:id="rId2"/>
    <sheet name="Inversión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'Funcionamiento'!$A$6:$N$118</definedName>
    <definedName name="_xlnm._FilterDatabase" localSheetId="2" hidden="1">'Inversión'!$A$6:$H$36</definedName>
    <definedName name="_xlnm._FilterDatabase" localSheetId="1" hidden="1">'Vigencia Futura'!$A$6:$IU$40</definedName>
    <definedName name="_xlnm.Print_Area" localSheetId="0">'Funcionamiento'!$B$1:$L$118</definedName>
    <definedName name="_xlnm.Print_Area" localSheetId="1">'Vigencia Futura'!$A$1:$L$40</definedName>
    <definedName name="cod_proy" localSheetId="1">'[1]Listas'!$E$27:$F$62</definedName>
    <definedName name="cod_proy">#REF!</definedName>
    <definedName name="cod_rubro1">#REF!</definedName>
    <definedName name="duracion" localSheetId="1">'[1]Listas'!$E$16:$E$20</definedName>
    <definedName name="duracion">#REF!</definedName>
    <definedName name="estr_org" localSheetId="2">'[1]Listas'!$B$2:$B$16</definedName>
    <definedName name="estr_org" localSheetId="1">'[1]Listas'!$B$2:$B$16</definedName>
    <definedName name="estr_org">#REF!</definedName>
    <definedName name="ESTRUCTURA_ORG">#REF!</definedName>
    <definedName name="Funcionamiento">'Funcionamiento'!$B$6:$K$12</definedName>
    <definedName name="id_plazo" localSheetId="1">'[1]Listas'!$E$16:$F$20</definedName>
    <definedName name="id_plazo">#REF!</definedName>
    <definedName name="Inversion" localSheetId="2">'Inversión'!$B$6:$H$36</definedName>
    <definedName name="Inversion">#REF!</definedName>
    <definedName name="proyecto" localSheetId="1">'[1]Listas'!$E$27:$E$62</definedName>
    <definedName name="proyecto">#REF!</definedName>
    <definedName name="rubro" localSheetId="2">'[1]Listas'!$B$20:$B$21</definedName>
    <definedName name="rubro">#REF!</definedName>
    <definedName name="rubro2">#REF!</definedName>
    <definedName name="rubro3" localSheetId="1">'[1]Tablas'!$R$3:$R$40</definedName>
    <definedName name="rubro3">#REF!</definedName>
    <definedName name="subrubros" localSheetId="2">'[1]Tablas'!$I$3:$I$14</definedName>
    <definedName name="subrubros">#REF!</definedName>
    <definedName name="subrubros2">#REF!</definedName>
    <definedName name="subrubros3" localSheetId="1">'[1]Tablas'!$T$3:$T$260</definedName>
    <definedName name="subrubros3">#REF!</definedName>
    <definedName name="tabla" localSheetId="2">'[1]Listas'!$B$2:$C$16</definedName>
    <definedName name="tabla" localSheetId="1">'[1]Listas'!$B$2:$C$16</definedName>
    <definedName name="tabla">#REF!</definedName>
    <definedName name="tabla1">#REF!</definedName>
    <definedName name="tabla2">#REF!</definedName>
    <definedName name="tipo_plantilla">#REF!</definedName>
    <definedName name="_xlnm.Print_Titles" localSheetId="0">'Funcionamiento'!$1:$6</definedName>
    <definedName name="_xlnm.Print_Titles" localSheetId="2">'Inversión'!$1:$6</definedName>
    <definedName name="_xlnm.Print_Titles" localSheetId="1">'Vigencia Futura'!$1:$6</definedName>
    <definedName name="VigenciaFutura" localSheetId="1">'Vigencia Futura'!$B$6:$W$32</definedName>
    <definedName name="VigenciaFutura">#REF!</definedName>
  </definedNames>
  <calcPr fullCalcOnLoad="1"/>
</workbook>
</file>

<file path=xl/comments3.xml><?xml version="1.0" encoding="utf-8"?>
<comments xmlns="http://schemas.openxmlformats.org/spreadsheetml/2006/main">
  <authors>
    <author>Jsierra</author>
  </authors>
  <commentList>
    <comment ref="H15" authorId="0">
      <text>
        <r>
          <rPr>
            <b/>
            <sz val="8"/>
            <rFont val="Tahoma"/>
            <family val="0"/>
          </rPr>
          <t>Se distribuyeron valores para maquinas dispensadoras de billetes</t>
        </r>
      </text>
    </comment>
  </commentList>
</comments>
</file>

<file path=xl/sharedStrings.xml><?xml version="1.0" encoding="utf-8"?>
<sst xmlns="http://schemas.openxmlformats.org/spreadsheetml/2006/main" count="907" uniqueCount="303">
  <si>
    <t>ESTRUCTURA ORGANIZACIONAL</t>
  </si>
  <si>
    <t>VALOR CONTRATO</t>
  </si>
  <si>
    <t>MODALIDAD CONTRATACIÓN</t>
  </si>
  <si>
    <t xml:space="preserve">PLAN DE COMPRAS DE INVERSIONES APROBADO PARA LA VIGENCIA 2008 </t>
  </si>
  <si>
    <t>ALLIANCE ENTERPRISE- Servicio de mantenimiento y asistencia técnica de la red SWIFT</t>
  </si>
  <si>
    <t>Digitalización del Archivo Historico de Garantias Documentarias anteriores a junio de 2006</t>
  </si>
  <si>
    <t>Alistamiento, distribucion y entrega personalizada de tarjetas de crédito y debito y de sobreflex</t>
  </si>
  <si>
    <t>Consulta y marcación de cuentas exentas a los mvtos financieros</t>
  </si>
  <si>
    <t>Compra de fundas Tarjeta Crédito y Débito</t>
  </si>
  <si>
    <t>Compra de sobreflex tarjeta Crédito y Débito</t>
  </si>
  <si>
    <t>Compra de plasticos de Tarjeta Crédito y Débito</t>
  </si>
  <si>
    <t xml:space="preserve">Arrendamiento de dispositivos de Encripción ATALLA </t>
  </si>
  <si>
    <t>Arrendamiento de Servidores Centrales Windows y Subsistema de Almacenamiento</t>
  </si>
  <si>
    <t>051101301103-Procesamiento de Datos</t>
  </si>
  <si>
    <t>051101301401-Utiles de escritorio</t>
  </si>
  <si>
    <t>051101301406-Plásticos: Tarjetas de crédito y débito</t>
  </si>
  <si>
    <t>051101301409-Impresiones y ediciones</t>
  </si>
  <si>
    <t>051101301503-Suscripciones jurídicas</t>
  </si>
  <si>
    <t>051101301506-Servicio de Correo</t>
  </si>
  <si>
    <t>051101301507-Servicios de aeromensajeria</t>
  </si>
  <si>
    <t>051101301508-Investigación de mercados</t>
  </si>
  <si>
    <t>051101301510-Otros</t>
  </si>
  <si>
    <t>VICEPRESIDENCIA ADMINISTRATIVA Y DE GESTION HUMANA</t>
  </si>
  <si>
    <t>PRESIDENCIA</t>
  </si>
  <si>
    <t>VICEPRESIDENCIA FINANCIERA</t>
  </si>
  <si>
    <t>VICEPRESIDENCIA DE OPERACIONES Y TECNOLOGIA</t>
  </si>
  <si>
    <t>VICEPRESIDENCIA COMERCIAL</t>
  </si>
  <si>
    <t>GERENCIA DE COMUNICACIONES</t>
  </si>
  <si>
    <t>OFICINA JURIDICA</t>
  </si>
  <si>
    <t>PLAZO</t>
  </si>
  <si>
    <t>FOROS DE ALCALDES - DAR A CONOCER A LOS ALCALDES Y GOBERNADORES EL PORTAFOLIO DE PRODUCTOS Y SERVICIOS DE LA BANCA OFICIAL</t>
  </si>
  <si>
    <t>051201300108-Des y Mantenimiento Software</t>
  </si>
  <si>
    <t>051201300301-Equipo de computación</t>
  </si>
  <si>
    <t>051201300703-Reparaciones Locativas</t>
  </si>
  <si>
    <t>051201300901-Eventos y participación en Ferias</t>
  </si>
  <si>
    <t>051102200201-Bienestar Social</t>
  </si>
  <si>
    <t>MONITOREO DE MEDIOS</t>
  </si>
  <si>
    <t>Mantenimiento de los ascensores de Direccion General</t>
  </si>
  <si>
    <t>Publicación de la razón social del Banco en los directorios del país</t>
  </si>
  <si>
    <t>051202300108-Des y Mantenimiento Software</t>
  </si>
  <si>
    <t>051202300109-Otros</t>
  </si>
  <si>
    <t>051202300307-Otros</t>
  </si>
  <si>
    <t>Hasta 12 meses</t>
  </si>
  <si>
    <t>Hasta 24 meses</t>
  </si>
  <si>
    <t>Hasta 36 meses</t>
  </si>
  <si>
    <t>CALCULADORAS</t>
  </si>
  <si>
    <t>RELOJES RADICADORES DE CORRESPONDENCIA</t>
  </si>
  <si>
    <t>EQUIPOS VIDEO BEAM</t>
  </si>
  <si>
    <t>EQUIPOS DE FAX</t>
  </si>
  <si>
    <t>COMPRAVENTA DE SILLAS PARA LAS OFICINAS DEL BANCO A NIVEL NACIONAL</t>
  </si>
  <si>
    <t>COMPRA DE SISTEMAS DE AIRE ACONDICIONADO PARA OFICINAS A NIVEL NACIONAL</t>
  </si>
  <si>
    <t>COMPRA DE PLANTAS ELECTRICAS PARA OFICINAS A NIVEL NACIONAL</t>
  </si>
  <si>
    <t>COMPRA E INSTALACION DE TRANSFORMADORES</t>
  </si>
  <si>
    <t>COMPRA E INSTALACION DE UPSs</t>
  </si>
  <si>
    <t>Adquisición de cofres antibombas</t>
  </si>
  <si>
    <t>Adquisición de cofres auxiliares</t>
  </si>
  <si>
    <t>Adquisición de fotovideos</t>
  </si>
  <si>
    <t>Adquisición de contadoras de billetes</t>
  </si>
  <si>
    <t>Adquisición de circuitos cerrados de televisión</t>
  </si>
  <si>
    <t>Adquisición de 1 circuito cerrado  de televisión para Dirección General</t>
  </si>
  <si>
    <t>Compra de 50 DATAFONOS</t>
  </si>
  <si>
    <t>Licencias productos Microsoft</t>
  </si>
  <si>
    <t>Licencias para Proyecto depositos Judiciales</t>
  </si>
  <si>
    <t>Adquisición de Sistema de Autenticación para Clientes en Canales Electrónicos - Cumplimiento Circular de Seguridad de Información de la SuperFinanciera</t>
  </si>
  <si>
    <t>Herramienta de administracion de politicas, estandares y procedimientos</t>
  </si>
  <si>
    <t>Herramienta de monitoreo para control de acceso</t>
  </si>
  <si>
    <t>Herramienta para auditoria y monitoreo a cumplimiento</t>
  </si>
  <si>
    <t xml:space="preserve">DIGITALIZACIÓN Y DISTRIBUCIÓN DE EXTRACTOS </t>
  </si>
  <si>
    <t>TRANSPORTE DE TULA DE ENLACE</t>
  </si>
  <si>
    <t>Póliza R.C. Directores y Administradores</t>
  </si>
  <si>
    <t>MANTENIMIENTO Y REPARACIONES - COMBUSTIBLES Y LUBRICANTES NUEVE (9) VEHICULOS DEL BANCO</t>
  </si>
  <si>
    <t>MANTENIMIENTO DEL CONMUTADOR EN EL EDIFICIO DE DIRECCION GENERAL</t>
  </si>
  <si>
    <t>AUXILIOS AL PERSONAL:  Actividades Recreativas, Deportivas y Culturales DE DIRECCIÓN NACIONAL</t>
  </si>
  <si>
    <t>AUXILIOS AL PERSONAL:  Realizacion de examenes medicos de ingreso, periodicos y Retiro A NIVEL NACIONAL</t>
  </si>
  <si>
    <t xml:space="preserve">AUXILIOS AL PERSONAL:  Realizacion de OPTOMETRIAS OCUPACIONALES  A NIVEL NACIONAL </t>
  </si>
  <si>
    <t xml:space="preserve">SELECCIÓN CON VISITA Y ESTUDIO DE SEGURIDAD </t>
  </si>
  <si>
    <t>Contrato suministro tiquetes aereos nacionales e internacionales</t>
  </si>
  <si>
    <t>Alistamiento, distribucion y entrega personalizada de tarjetas de crédito y débito y de sobreflex.</t>
  </si>
  <si>
    <t>Transporte nocturno para funcionarios de las Gerencias de Operaciones,  Sistemas, Renovacion Tecnológica y COB Bogotá</t>
  </si>
  <si>
    <t>Contratar un Outsourcing que realice el proyecto Carpeta Unica (Reprogramación de Presupuesto de Carpeta Unica del 2.007)</t>
  </si>
  <si>
    <t>Contratar la Interventoría del Proyecto Carpeta Unica</t>
  </si>
  <si>
    <t>Instalaciones servicio para identificar las alertas de las transacciones del sistema SWIFT, frente a las listas de negativos para Prev Lavado de Activos</t>
  </si>
  <si>
    <t>Arrendamiento Sistema Integral de Costeo PROYECTO Plan de Ajuste</t>
  </si>
  <si>
    <t>Desarrollo Sistema Integral de Costeo Plan de Ajuste</t>
  </si>
  <si>
    <t>AMPLIACION DE CANALES - CARPETA UNICA DE CLIENTES</t>
  </si>
  <si>
    <t>REPROGRAMACION RESERVA SIPLA - CONTRATAR LA CONSULTA Y CRUCE DE INFORMACION CONTRA DIVERSAS BASES DE DATOS NACIONALES E INTERNACIONALES DE PERSONAS IMPLICADAS EN ACTIVIDADES DELICITIVAS</t>
  </si>
  <si>
    <t>Reprogramación de recursos para Controles de Inversión</t>
  </si>
  <si>
    <t>REPROGRAMACIÓN DE LOS RECURSOS PARA ATENDER LA CONTRATACIÓN DEL SERVICIO DE TULA EMPRESARIAL</t>
  </si>
  <si>
    <t>REPROGRAMACIÓN DE LOS RECURSOS PARA ATENDER LA CONTRATACIÓN DEL SERVICIO DE ADMINISTRACIÓN DE CENTROS DE CORRESPONDENCIA</t>
  </si>
  <si>
    <t>CERRADURA PUERTA PRINCIPAL</t>
  </si>
  <si>
    <t>PORTADOCUMENTOS</t>
  </si>
  <si>
    <t>MANTENIMIENTO Y REPARACIONES - COMBUSTIBLES Y LUBRICANTES ONCE (11) VEHICULOS DEL BANCO</t>
  </si>
  <si>
    <t>MANTENIMIENTO Y REPARACIONES -  MANTENIMIENTO ONCE (11) VEHICULOS DEL BANCO</t>
  </si>
  <si>
    <t xml:space="preserve">SERVICIO TECNICO PARA EL MANTENIMIENTO TELEFONICO, ELECTRICO , COFRES Y CERRAJERIA  EN EL EDIFICIO DE DIRECCION GENERAL </t>
  </si>
  <si>
    <t>INSUMOS REQUERIDOS PARA EL MANTENIMIENTO DE LOS APARATOS TELEFONICOS Y ELECTRICOS  DEL EDIFICIO DE DIRECCION GENERAL</t>
  </si>
  <si>
    <t>MANTENIMIENTO Y SUMINISTRO DE REPUESTOS PARA EL CONMUTADOR EN EL EDIFICIO DE DIRECCION GENERAL</t>
  </si>
  <si>
    <t>051102200202-Capacitación</t>
  </si>
  <si>
    <t>051102200203-Selección de Personal</t>
  </si>
  <si>
    <t>051102300108-Des y Mantenimiento Software</t>
  </si>
  <si>
    <t>051102300109-Otros</t>
  </si>
  <si>
    <t>051102300511-Otros</t>
  </si>
  <si>
    <t>051102300607-Combustibles y lubricantes</t>
  </si>
  <si>
    <t>051102300608-Otros</t>
  </si>
  <si>
    <t>051102300801-Vigilancia</t>
  </si>
  <si>
    <t>051102300803-Elementos de aseo y cafeteria</t>
  </si>
  <si>
    <t>051102301103-Procesamiento de Datos</t>
  </si>
  <si>
    <t>051102301203-Transporte aéreo</t>
  </si>
  <si>
    <t>051102301301-Transporte Urbano y/o local</t>
  </si>
  <si>
    <t>051102301305-Transporte de documentos y tulas</t>
  </si>
  <si>
    <t>051102301401-Utiles de escritorio</t>
  </si>
  <si>
    <t>051102301403-Papeleria y formas continuas</t>
  </si>
  <si>
    <t>051102301404-Chequeras</t>
  </si>
  <si>
    <t>051102301406-Plásticos: Tarjetas de crédito y débito</t>
  </si>
  <si>
    <t>051102301409-Impresiones y ediciones</t>
  </si>
  <si>
    <t>051102301507-Servicios de aeromensajeria</t>
  </si>
  <si>
    <t>051102301510-Otros</t>
  </si>
  <si>
    <t>HONORARIOS DIVISIÓN FISICA MANTENIMIENTO Y VENTA DE AREA IMPRODUCTIVAS</t>
  </si>
  <si>
    <t>ADECUACIONES E INSTALACION, REPARACIONES LOCATIVAS VENTA DE AREAS IMPRODUCTIVAS</t>
  </si>
  <si>
    <t>EXTERNOS</t>
  </si>
  <si>
    <t>SENA</t>
  </si>
  <si>
    <t xml:space="preserve">HOTELES </t>
  </si>
  <si>
    <t>OFICINAS DE ENTRENAMIENTO</t>
  </si>
  <si>
    <t>MATERIAL DE CAPACITACIÓN</t>
  </si>
  <si>
    <t>Actividades Recreativas, Deportivas y Culturales Contrato Caja de Compensación  DIRECCION NACIONAL</t>
  </si>
  <si>
    <t xml:space="preserve">Actividades Recreativas, Deportivas y Culturales Contrato Caja de Compensación Dirección Nacional </t>
  </si>
  <si>
    <t xml:space="preserve">EXAMENES MEDICOS </t>
  </si>
  <si>
    <t xml:space="preserve">OPTOMETRIAS </t>
  </si>
  <si>
    <t xml:space="preserve">VACUNACION </t>
  </si>
  <si>
    <t>EXTINTORES</t>
  </si>
  <si>
    <t>ELEMENTOS DE PROTECCION PERSONAL Y ERGONOMIA</t>
  </si>
  <si>
    <t xml:space="preserve">DOTACION PARA LAS BRIGADAS A NIVEL NACIONAL </t>
  </si>
  <si>
    <t xml:space="preserve">ACTIVIDADES DE GESTION AMBIENTAL </t>
  </si>
  <si>
    <t>GACETA CULTURAL</t>
  </si>
  <si>
    <t>MERITOCRACIA</t>
  </si>
  <si>
    <t>Herramienta para control de indicadores de cumplimiento a las politicas</t>
  </si>
  <si>
    <t>Herramienta para monitorear que se este realizando filtrado de contenido</t>
  </si>
  <si>
    <t>Licenciamiento corporativo para herramienta de encripcion que soporte seguridad en el intercambio de información con entidades externas</t>
  </si>
  <si>
    <t>Herramienta de monitoreo de Antivirus, Antispam - Seguridad Informática</t>
  </si>
  <si>
    <t>Para adopción  prácticas en ingeniería de software, control de versiones, administración de requerimientos , mesa de ayuda</t>
  </si>
  <si>
    <t>ADQUISICIÓN E INSTALACION DE 108 CORRESOPONSALES NO BANCARIOS</t>
  </si>
  <si>
    <t xml:space="preserve">ADQUISICIÓN DE COFRES PARA EL 40% DE 108 CORRESOPONSALES NO BANCARIOS </t>
  </si>
  <si>
    <t>ADQUISICION DE ALARMAS PARA LOS 261 CAJEROS AUTOMATICOS</t>
  </si>
  <si>
    <t>051101301104-CIFIN PROCESO DE MARCACION DE CUENTAS</t>
  </si>
  <si>
    <t>Mantenimiento de contadoras de billetes</t>
  </si>
  <si>
    <t>Mantenimiento de Fotovideos</t>
  </si>
  <si>
    <t>Mantenimiento de Circuitos Cerrados de TV</t>
  </si>
  <si>
    <t>Mantenimiento puertas esclusas</t>
  </si>
  <si>
    <t>Mantenimiento puerta de seguridad</t>
  </si>
  <si>
    <t>Mantenimiento controles de acceso</t>
  </si>
  <si>
    <t>Mantenimiento de lámparas de luz ultravioleta</t>
  </si>
  <si>
    <t>Mantenimiento central de monitoreo</t>
  </si>
  <si>
    <t>Adquisición de 100 temporizadores de cofre auxiliar</t>
  </si>
  <si>
    <t>Adquisición de 60 módulos bicronométricos</t>
  </si>
  <si>
    <t>Adquisición de 30 temporizadores bicronométricos</t>
  </si>
  <si>
    <t>Adquisición de 89 cerraduras de puerta principal</t>
  </si>
  <si>
    <t xml:space="preserve">Consulta autenticidad de cédulas con la Registraduría </t>
  </si>
  <si>
    <t>Realización estudios grafológicos</t>
  </si>
  <si>
    <t>Adquisición  2552 almohadillas tomahuellas</t>
  </si>
  <si>
    <t>Adquisición de 780.000 precintos</t>
  </si>
  <si>
    <t>Adquisición de 200 tarjetas control de acceso</t>
  </si>
  <si>
    <t>Servicios de Vigilancia a nivel nacional</t>
  </si>
  <si>
    <t>HERRAMIENTA MERCADEO DIGITAL</t>
  </si>
  <si>
    <t>MANTENIMIENTO DE EQUIPOS DE OFICINA D. GENERAL</t>
  </si>
  <si>
    <t>MANTENIMIENTO DE MUEBLES Y ENSERES D. GENERAL</t>
  </si>
  <si>
    <t>MANTENIMIENTO DE EQUIPOS DE MICROFILMACIÓN</t>
  </si>
  <si>
    <t>MANTENIMIENTO DE EQUIPOS DE OFICINA G. REGIONALES</t>
  </si>
  <si>
    <t>MANTENIMIENTO DE MUEBLES Y ENSERES G. REGIONALES</t>
  </si>
  <si>
    <t>MAQUINA FRANQUEADORA DIRECCIÓN GENERAL</t>
  </si>
  <si>
    <t>COMPRA DE TULAS</t>
  </si>
  <si>
    <t>MENSAJERIA ESPECIALIZADA D. GENERAL</t>
  </si>
  <si>
    <t>REVELADO DE ROLLOS DE MICROFILMACIÓN</t>
  </si>
  <si>
    <t>ATENDER EL SUMINISTRO DE BOTELLONES DE AGUA A NIVEL NACIONAL</t>
  </si>
  <si>
    <t>ATENDER EL SUMINISTRO Y DISTRIBUCIÓN DE UTILES Y ELEMENTOS DE ESCRITORIO A NIVEL NACIONAL</t>
  </si>
  <si>
    <t>ATENDER EL SUMINISTRO Y DISTRIBUCIÓN DE FORMAS BANCARIAS A NIVEL NACIONAL</t>
  </si>
  <si>
    <t>ATENDER EL SUMINISTRO , DISTRIBUCION DE CHEQUERAS, CHEQUES DE GERENCIA Y CHEQUES ESPECIALES A LAS OFICINAS DEL BANCO A NIVEL NACIONAL</t>
  </si>
  <si>
    <t>ATENDER EL SUMINISTRO Y DISTRIBUCION DE ELEMENTOS DE ASEO Y CAFETERIA A NIVEL NACIONAL</t>
  </si>
  <si>
    <t>COMPRA DE TINTA DE SEGURIDAD</t>
  </si>
  <si>
    <t>SUMINISTRO DE SEPARADORES DE FILA</t>
  </si>
  <si>
    <t>Arrendamiento de aires, plantas y UPSs</t>
  </si>
  <si>
    <t>Arrendamiento de otros equipos</t>
  </si>
  <si>
    <t>Interventorías externas para procesos de adecuación de oficinas, aires y plantas</t>
  </si>
  <si>
    <t>LAMPARAS DE LUZ ULTRAVIOLETA</t>
  </si>
  <si>
    <t>Arrendamiento equipos de computo y dispositivos para funcionarios temporales</t>
  </si>
  <si>
    <t>Arrendamiento recursos de impresión para plataforma IBM i-series</t>
  </si>
  <si>
    <t>Arrendamiento recursos de red para replicación de servidores Windows</t>
  </si>
  <si>
    <t>Arrendamiento servidor COBIS para Capacitación</t>
  </si>
  <si>
    <t>Arrendamiento servidor para Proyecto Autorizacion Electronica de Depósitos Judiciales</t>
  </si>
  <si>
    <t>Arrendamiento servidor para transacciones no monetarias de CANALES</t>
  </si>
  <si>
    <t>Contratación del servicio de alojamiento, hospedaje y administración de los portales WEB, cuentas de correo electrónico y canales dedicados</t>
  </si>
  <si>
    <t xml:space="preserve">Mantenimiento Correctivo a los Equipos de Aire Acondicionado del Centro de Cómputo </t>
  </si>
  <si>
    <t xml:space="preserve">Mantenimiento Preventivo a los Equipos de Aire Acondicionado del Centro de Cómputo </t>
  </si>
  <si>
    <t>Mantenimiento equipos (Correctivos, por daños imputables al Banco, repotenciación)</t>
  </si>
  <si>
    <t>Mantenimiento correctivo a los equipos de suministro de energia (UPS, PPC) y control de acceso (SCA) del Centro de Cómputo</t>
  </si>
  <si>
    <t>Mantenimiento preventivo a los equipos de suministro de energia (UPS, PPC) y control de acceso (SCA) del Centro de Cómputo</t>
  </si>
  <si>
    <t>Mantenimiento de UPS (banco baterias y daños eléctricos por fuera de garantia).</t>
  </si>
  <si>
    <t>Capacitacion que desarrollara la Gerencia de Contabilidad e Impuestos a los funcionarios de las Regionales y de la dirección General</t>
  </si>
  <si>
    <t>Adquisición de libros Dirección General</t>
  </si>
  <si>
    <t>Suscripciones  legis Hojas Sustituibles</t>
  </si>
  <si>
    <t>PAUTA PUBLICITARIA EN MEDIOS DE COMUNICACIÓN ESCRITOS</t>
  </si>
  <si>
    <t>PAUTA PUBLICITARIA EN RADIO</t>
  </si>
  <si>
    <t>PAUTA PUBLICITARIA EN TELEVISIÓN</t>
  </si>
  <si>
    <t>REALIZACIÓN DE VIDEOS INSTITUCIONALES</t>
  </si>
  <si>
    <t>CONTRATACIÓN DE MATERIAL IMPRESO</t>
  </si>
  <si>
    <t>PARTICIPACIÓN EN EVENTOS</t>
  </si>
  <si>
    <t>PARTICIPACIÓN EN AGROEXPO 2008</t>
  </si>
  <si>
    <t>CONTRATACIÓN DE ELEMENTOS PROMOCIONALES</t>
  </si>
  <si>
    <t>05120230010-HONORARIOS</t>
  </si>
  <si>
    <t>05120230030-ARRENDAMIENTOS</t>
  </si>
  <si>
    <t>051101200201-Bienestar Social</t>
  </si>
  <si>
    <t>051101200202-Capacitación</t>
  </si>
  <si>
    <t>051101200203-Selección de Personal</t>
  </si>
  <si>
    <t>051101300109-Otros</t>
  </si>
  <si>
    <t>051101300301-Equipo de computación</t>
  </si>
  <si>
    <t>051101300307-Otros</t>
  </si>
  <si>
    <t>051101300601-Equipo de computación</t>
  </si>
  <si>
    <t>051101300602-Equipo de Oficina</t>
  </si>
  <si>
    <t>051101300603-Aire Acondicionado</t>
  </si>
  <si>
    <t>051101300604-UPS</t>
  </si>
  <si>
    <t>051101300606-Muebles y Enseres</t>
  </si>
  <si>
    <t>051101300607-Combustibles y lubricantes</t>
  </si>
  <si>
    <t>051101300608-Otros</t>
  </si>
  <si>
    <t>051101300703-Reparaciones Locativas</t>
  </si>
  <si>
    <t>051101300803-Elementos de aseo y cafeteria</t>
  </si>
  <si>
    <t>051101300901-Eventos y participación en Ferias</t>
  </si>
  <si>
    <t>051101300902-Propaganga en Prensa y Revistas</t>
  </si>
  <si>
    <t>051101300903-Propaganda en Radio</t>
  </si>
  <si>
    <t>051101300904-Propaganda en Televisión</t>
  </si>
  <si>
    <t>051101300907-Folletos</t>
  </si>
  <si>
    <t>051101300908-Apoyos promocionales</t>
  </si>
  <si>
    <t>Investigaciones de Mercados - REPROGRAMACION DE RECURSOS</t>
  </si>
  <si>
    <t>CAPACITACION PARA LOS FUNCIONARIOS DE LA VICEPRESIDENCIA FINANCIERA PARA LA VIGENCIA 2008</t>
  </si>
  <si>
    <t>COMPRA DE ELEMENTOS PARA EL SORTEO PROMOCIONAL DE AHORROS DEL 2.008. HONORARIOS</t>
  </si>
  <si>
    <t>DESARROLLOS DE SOFTWARE REQUERIDOS PARA LA INSTALACION DE 261 CAJEROS AUTOMATICOS</t>
  </si>
  <si>
    <t>ADECUACIONES NECESARIAS PARA LA INSTALACION DE 261 CAJEROS AUTOMATICOS</t>
  </si>
  <si>
    <t>GASTOS POR CONCEPTO DE LANZAMIENTO DE 261 CAJEROS AUTOMATICOS</t>
  </si>
  <si>
    <t>SI</t>
  </si>
  <si>
    <t>01810101010-ACTIVOS FIJOS</t>
  </si>
  <si>
    <t>01820101010-ACTIVOS FIJOS</t>
  </si>
  <si>
    <t>05110120020-AUXILIOS AL PERSONAL</t>
  </si>
  <si>
    <t>05110130010-HONORARIOS</t>
  </si>
  <si>
    <t>05110130030-ARRENDAMIENTOS</t>
  </si>
  <si>
    <t>05110130060-MANTENIMIENTOS</t>
  </si>
  <si>
    <t>05110130070-ADECUACIONES E INSTALACIONES</t>
  </si>
  <si>
    <t>05110130080-ASEO- VIGILANCIA-CAFETERIA</t>
  </si>
  <si>
    <t>05110130090-PUBLICIDAD Y PROPAGANDA</t>
  </si>
  <si>
    <t>05110130110-PROCESAMIENTO ELECTRONICO DE DATOS</t>
  </si>
  <si>
    <t>05110130140-UTILES Y PAPELERIA</t>
  </si>
  <si>
    <t>05110130150-OTROS GASTOS</t>
  </si>
  <si>
    <t>05110220020-AUXILIOS AL PERSONAL</t>
  </si>
  <si>
    <t>05110230010-HONORARIOS</t>
  </si>
  <si>
    <t>05110230050-SEGUROS</t>
  </si>
  <si>
    <t>05110230060-MANTENIMIENTOS</t>
  </si>
  <si>
    <t>05110230080-ASEO- VIGILANCIA-CAFETERIA</t>
  </si>
  <si>
    <t>05110230110-PROCESAMIENTO ELECTRONICO DE DATOS</t>
  </si>
  <si>
    <t>05110230120-GASTOS DE VIAJE</t>
  </si>
  <si>
    <t>05110230130-TRANSPORTE</t>
  </si>
  <si>
    <t>05110230140-UTILES Y PAPELERIA</t>
  </si>
  <si>
    <t>05110230150-OTROS GASTOS</t>
  </si>
  <si>
    <t>05120130010-HONORARIOS</t>
  </si>
  <si>
    <t>05120130030-ARRENDAMIENTOS</t>
  </si>
  <si>
    <t>05120130070-ADECUACIONES E INSTALACIONES</t>
  </si>
  <si>
    <t>05120130090-PUBLICIDAD Y PROPAGANDA</t>
  </si>
  <si>
    <t>CUB'S</t>
  </si>
  <si>
    <t>BOTIQUINES</t>
  </si>
  <si>
    <t>GERENCIA ADMINISTRATIVA</t>
  </si>
  <si>
    <t>ÁREA DE CONTRATOS</t>
  </si>
  <si>
    <t xml:space="preserve">PLAN DE COMPRAS DE FUNCIONAMIENTO APROBADO PARA LA VIGENCIA 2008 </t>
  </si>
  <si>
    <t>VICEPRESIDENCIA ADMINISTRATIVA Y GESTIÓN HUMANA</t>
  </si>
  <si>
    <t xml:space="preserve">PLAN DE COMPRAS DE VIGENCIAS FUTURAS APROBADO PARA LA VIGENCIA 2008 </t>
  </si>
  <si>
    <t>DEPENDENCIA</t>
  </si>
  <si>
    <t>RUBRO</t>
  </si>
  <si>
    <t>SUBRUBRO</t>
  </si>
  <si>
    <t>DESCRIPCIÓN ACTIVIDAD</t>
  </si>
  <si>
    <t xml:space="preserve">VALOR ACTIVIDAD </t>
  </si>
  <si>
    <t>DURACIÓN</t>
  </si>
  <si>
    <t>A CONTRATAR</t>
  </si>
  <si>
    <t>MES INICIO / RENOVACIÓN CONTRATO</t>
  </si>
  <si>
    <t>MODALIDAD DE CONTRATACIÓN</t>
  </si>
  <si>
    <t>CANTIDAD</t>
  </si>
  <si>
    <t>2.36.1</t>
  </si>
  <si>
    <t>Valor</t>
  </si>
  <si>
    <t>DIFERENCIA</t>
  </si>
  <si>
    <t>Trámite</t>
  </si>
  <si>
    <t>05110230030-ARRENDAMIENTOS</t>
  </si>
  <si>
    <t>051102300301-Equipo de computación</t>
  </si>
  <si>
    <t>Arrendamiento equipos (Licitacion para reemplazar equipos de los contratos 2002CO0089 y 2004XC0049 y equipos adicionales)</t>
  </si>
  <si>
    <t>2.43.2</t>
  </si>
  <si>
    <t>N° PROCESO</t>
  </si>
  <si>
    <t>VALOR ACTIVIDAD $</t>
  </si>
  <si>
    <t>Selección de Mercado 
2008-0002</t>
  </si>
  <si>
    <t>Invitación Mayor Cuantía 
2008-0003</t>
  </si>
  <si>
    <t>Equipo, Muebles y Enseres</t>
  </si>
  <si>
    <t>Equipo de Computo</t>
  </si>
  <si>
    <t>Software</t>
  </si>
  <si>
    <t>CODIGO SUBRUBRO</t>
  </si>
  <si>
    <t>Estado</t>
  </si>
  <si>
    <t>Adjudicado</t>
  </si>
  <si>
    <t>REMODELAR LOCALES BANCARIOS EN EL SITIO O PARA EL TRASLADO O APERTURA DE OFICINAS.</t>
  </si>
  <si>
    <t>2.31.17</t>
  </si>
  <si>
    <t>Invitación Mayor Cuantía
2008-0001</t>
  </si>
  <si>
    <t>Invitación Mayor Cuantía 
2008-0004</t>
  </si>
  <si>
    <t>Selección de Mercado 
2008-0005</t>
  </si>
  <si>
    <t>Selección de Mercado 
2008-0006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</si>
</sst>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\$#,##0.00"/>
    <numFmt numFmtId="182" formatCode="&quot;$&quot;\ #,##0"/>
    <numFmt numFmtId="183" formatCode="0.000"/>
    <numFmt numFmtId="184" formatCode="_ * #,##0_ ;_ * \-#,##0_ ;_ * &quot;-&quot;??_ ;_ @_ "/>
    <numFmt numFmtId="185" formatCode="_-* #,##0.0\ _p_t_a_-;\-* #,##0.0\ _p_t_a_-;_-* &quot;-&quot;??\ _p_t_a_-;_-@_-"/>
    <numFmt numFmtId="186" formatCode="_-* #,##0\ _p_t_a_-;\-* #,##0\ _p_t_a_-;_-* &quot;-&quot;??\ _p_t_a_-;_-@_-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_-* #,##0.000\ _p_t_a_-;\-* #,##0.000\ _p_t_a_-;_-* &quot;-&quot;??\ _p_t_a_-;_-@_-"/>
    <numFmt numFmtId="200" formatCode="_-* #,##0.0000\ _p_t_a_-;\-* #,##0.0000\ _p_t_a_-;_-* &quot;-&quot;??\ _p_t_a_-;_-@_-"/>
    <numFmt numFmtId="201" formatCode="_-* #,##0.00000\ _p_t_a_-;\-* #,##0.00000\ _p_t_a_-;_-* &quot;-&quot;??\ _p_t_a_-;_-@_-"/>
    <numFmt numFmtId="202" formatCode="_-* #,##0.000000\ _p_t_a_-;\-* #,##0.000000\ _p_t_a_-;_-* &quot;-&quot;??\ _p_t_a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[$-240A]dddd\,\ dd&quot; de &quot;mmmm&quot; de &quot;yyyy"/>
    <numFmt numFmtId="208" formatCode="dd/mm/yyyy;@"/>
    <numFmt numFmtId="209" formatCode="&quot;$&quot;\ #,##0;[Red]&quot;$&quot;\ #,##0"/>
    <numFmt numFmtId="210" formatCode="_ &quot;$&quot;\ * #,##0_ ;_ &quot;$&quot;\ * \-#,##0_ ;_ &quot;$&quot;\ * &quot;-&quot;??_ ;_ @_ "/>
    <numFmt numFmtId="211" formatCode="_-* #,##0.000\ &quot;pta&quot;_-;\-* #,##0.000\ &quot;pta&quot;_-;_-* &quot;-&quot;??\ &quot;pta&quot;_-;_-@_-"/>
    <numFmt numFmtId="212" formatCode="_-* #,##0.0\ &quot;pta&quot;_-;\-* #,##0.0\ &quot;pta&quot;_-;_-* &quot;-&quot;??\ &quot;pta&quot;_-;_-@_-"/>
    <numFmt numFmtId="213" formatCode="_-* #,##0\ &quot;pta&quot;_-;\-* #,##0\ &quot;pta&quot;_-;_-* &quot;-&quot;??\ &quot;pta&quot;_-;_-@_-"/>
    <numFmt numFmtId="214" formatCode="&quot;$&quot;\ #,##0.00"/>
    <numFmt numFmtId="215" formatCode="0.0%"/>
    <numFmt numFmtId="216" formatCode="_(* #,##0_);_(* \(#,##0\);_(* &quot;-&quot;??_);_(@_)"/>
    <numFmt numFmtId="217" formatCode="_(* #,##0.00_);_(* \(#,##0.00\);_(* &quot;-&quot;??_);_(@_)"/>
    <numFmt numFmtId="218" formatCode="_ * #,##0.0_ ;_ * \-#,##0.0_ ;_ * &quot;-&quot;??_ ;_ @_ "/>
    <numFmt numFmtId="219" formatCode="&quot;$&quot;\ #,##0.0;&quot;$&quot;\ \-#,##0.0"/>
    <numFmt numFmtId="220" formatCode="[$-240A]hh:mm:ss\ AM/PM"/>
    <numFmt numFmtId="221" formatCode="_ &quot;$&quot;\ * #,##0.000_ ;_ &quot;$&quot;\ * \-#,##0.000_ ;_ &quot;$&quot;\ * &quot;-&quot;??_ ;_ @_ "/>
    <numFmt numFmtId="222" formatCode="_ &quot;$&quot;\ * #,##0.0_ ;_ &quot;$&quot;\ * \-#,##0.0_ ;_ &quot;$&quot;\ * &quot;-&quot;??_ ;_ @_ "/>
    <numFmt numFmtId="223" formatCode="0.000%"/>
    <numFmt numFmtId="224" formatCode="#,##0.000000000000000"/>
    <numFmt numFmtId="225" formatCode="&quot;$&quot;\ #,##0.000"/>
    <numFmt numFmtId="226" formatCode="&quot;$&quot;\ #,##0.0"/>
    <numFmt numFmtId="227" formatCode="_ &quot;$&quot;\ * #,##0.0000_ ;_ &quot;$&quot;\ * \-#,##0.0000_ ;_ &quot;$&quot;\ * &quot;-&quot;??_ ;_ @_ "/>
  </numFmts>
  <fonts count="19">
    <font>
      <sz val="10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8"/>
      <name val="Verdana"/>
      <family val="2"/>
    </font>
    <font>
      <sz val="9"/>
      <name val="Arial"/>
      <family val="0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8"/>
      <color indexed="22"/>
      <name val="Arial"/>
      <family val="2"/>
    </font>
    <font>
      <b/>
      <sz val="8"/>
      <name val="Arial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9"/>
      <name val="Verdana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82" fontId="0" fillId="0" borderId="0" xfId="0" applyNumberFormat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82" fontId="0" fillId="0" borderId="1" xfId="17" applyNumberFormat="1" applyFill="1" applyBorder="1" applyAlignment="1" applyProtection="1">
      <alignment vertical="center" wrapText="1"/>
      <protection hidden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82" fontId="0" fillId="0" borderId="1" xfId="17" applyNumberFormat="1" applyFill="1" applyBorder="1" applyAlignment="1" applyProtection="1">
      <alignment horizontal="right" vertical="center" wrapText="1"/>
      <protection hidden="1"/>
    </xf>
    <xf numFmtId="49" fontId="0" fillId="0" borderId="0" xfId="0" applyNumberFormat="1" applyFont="1" applyFill="1" applyAlignment="1">
      <alignment vertical="center" wrapText="1"/>
    </xf>
    <xf numFmtId="182" fontId="0" fillId="0" borderId="0" xfId="17" applyNumberFormat="1" applyFill="1" applyBorder="1" applyAlignment="1" applyProtection="1">
      <alignment vertical="center" wrapText="1"/>
      <protection hidden="1"/>
    </xf>
    <xf numFmtId="208" fontId="0" fillId="0" borderId="0" xfId="0" applyNumberFormat="1" applyAlignment="1">
      <alignment horizontal="right" vertical="center" wrapText="1"/>
    </xf>
    <xf numFmtId="0" fontId="15" fillId="2" borderId="0" xfId="0" applyFont="1" applyFill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2" fontId="0" fillId="0" borderId="0" xfId="19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209" fontId="0" fillId="0" borderId="0" xfId="0" applyNumberFormat="1" applyFill="1" applyAlignment="1">
      <alignment horizontal="right" vertical="center"/>
    </xf>
    <xf numFmtId="182" fontId="16" fillId="0" borderId="0" xfId="0" applyNumberFormat="1" applyFont="1" applyFill="1" applyAlignment="1">
      <alignment horizontal="right" vertical="center"/>
    </xf>
    <xf numFmtId="182" fontId="16" fillId="0" borderId="0" xfId="19" applyNumberFormat="1" applyFont="1" applyFill="1" applyAlignment="1">
      <alignment horizontal="right" vertical="center"/>
    </xf>
    <xf numFmtId="182" fontId="0" fillId="0" borderId="0" xfId="0" applyNumberFormat="1" applyFill="1" applyAlignment="1">
      <alignment horizontal="right" vertical="center"/>
    </xf>
    <xf numFmtId="210" fontId="0" fillId="0" borderId="0" xfId="19" applyNumberFormat="1" applyFill="1" applyAlignment="1">
      <alignment horizontal="right" vertical="center"/>
    </xf>
    <xf numFmtId="182" fontId="0" fillId="0" borderId="0" xfId="0" applyNumberFormat="1" applyFill="1" applyAlignment="1" quotePrefix="1">
      <alignment horizontal="right" vertical="center"/>
    </xf>
    <xf numFmtId="184" fontId="0" fillId="0" borderId="0" xfId="17" applyNumberFormat="1" applyFill="1" applyAlignment="1">
      <alignment vertical="center"/>
    </xf>
    <xf numFmtId="184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 wrapText="1"/>
    </xf>
    <xf numFmtId="182" fontId="0" fillId="2" borderId="0" xfId="0" applyNumberFormat="1" applyFill="1" applyBorder="1" applyAlignment="1">
      <alignment vertical="center" wrapText="1"/>
    </xf>
    <xf numFmtId="182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182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 wrapText="1"/>
    </xf>
    <xf numFmtId="170" fontId="0" fillId="0" borderId="0" xfId="19" applyFill="1" applyAlignment="1">
      <alignment vertical="center"/>
    </xf>
    <xf numFmtId="44" fontId="0" fillId="0" borderId="0" xfId="0" applyNumberFormat="1" applyFill="1" applyAlignment="1">
      <alignment vertical="center"/>
    </xf>
    <xf numFmtId="182" fontId="0" fillId="0" borderId="0" xfId="0" applyNumberFormat="1" applyFont="1" applyFill="1" applyAlignment="1">
      <alignment vertical="center" wrapText="1"/>
    </xf>
    <xf numFmtId="213" fontId="0" fillId="0" borderId="0" xfId="19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82" fontId="17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82" fontId="0" fillId="0" borderId="1" xfId="17" applyNumberFormat="1" applyFont="1" applyFill="1" applyBorder="1" applyAlignment="1">
      <alignment vertical="center" wrapText="1"/>
    </xf>
    <xf numFmtId="182" fontId="0" fillId="4" borderId="1" xfId="17" applyNumberFormat="1" applyFont="1" applyFill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0" fontId="0" fillId="0" borderId="0" xfId="19" applyFont="1" applyFill="1" applyAlignment="1">
      <alignment vertical="center"/>
    </xf>
    <xf numFmtId="14" fontId="0" fillId="0" borderId="0" xfId="0" applyNumberFormat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82" fontId="0" fillId="0" borderId="1" xfId="17" applyNumberFormat="1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182" fontId="0" fillId="2" borderId="1" xfId="0" applyNumberFormat="1" applyFill="1" applyBorder="1" applyAlignment="1">
      <alignment vertical="center" wrapText="1"/>
    </xf>
    <xf numFmtId="182" fontId="0" fillId="0" borderId="1" xfId="0" applyNumberFormat="1" applyFill="1" applyBorder="1" applyAlignment="1">
      <alignment vertical="center" wrapText="1"/>
    </xf>
    <xf numFmtId="10" fontId="0" fillId="0" borderId="1" xfId="21" applyNumberFormat="1" applyFill="1" applyBorder="1" applyAlignment="1">
      <alignment vertical="center" wrapText="1"/>
    </xf>
    <xf numFmtId="182" fontId="0" fillId="0" borderId="0" xfId="0" applyNumberFormat="1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OLK11\PLAN%20DE%20COMPRAS%202008%20DE%20PRESUPUESTO%20SUBRAY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ierra\Configuraci&#243;n%20local\Archivos%20temporales%20de%20Internet\OLK5\Copia%20de%20Libro2%20S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ierra\Configuraci&#243;n%20local\Archivos%20temporales%20de%20Internet\OLK5\Copia%20de%20Libro4%20SIC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OLK11\PLAN%20DE%20COMPRAS%202008%20DEFINITIVO%20Enviado%20a%20SI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ierra\Configuraci&#243;n%20local\Archivos%20temporales%20de%20Internet\OLK5\Copia%20de%20Libro%205%20SIC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Vigencia Futura"/>
      <sheetName val="Inversión"/>
      <sheetName val="Tablas"/>
      <sheetName val="Listas"/>
    </sheetNames>
    <sheetDataSet>
      <sheetData sheetId="3">
        <row r="3">
          <cell r="I3" t="str">
            <v>018101010101-Terrenos</v>
          </cell>
          <cell r="R3" t="str">
            <v>05110220010-NOMINA</v>
          </cell>
          <cell r="T3" t="str">
            <v>051102200101-Nómina</v>
          </cell>
        </row>
        <row r="4">
          <cell r="I4" t="str">
            <v>018101010102-Edificios</v>
          </cell>
          <cell r="R4" t="str">
            <v>05110220020-AUXILIOS AL PERSONAL</v>
          </cell>
          <cell r="T4" t="str">
            <v>051102200102-Servicios temporales</v>
          </cell>
        </row>
        <row r="5">
          <cell r="I5" t="str">
            <v>018101010103-Equipo, Muebles y Enseres</v>
          </cell>
          <cell r="R5" t="str">
            <v>05110230010-HONORARIOS</v>
          </cell>
          <cell r="T5" t="str">
            <v>051102200201-Bienestar Social</v>
          </cell>
        </row>
        <row r="6">
          <cell r="I6" t="str">
            <v>018101010104-Equipo de Computo</v>
          </cell>
          <cell r="R6" t="str">
            <v>05110230020-IMPUESTOS</v>
          </cell>
          <cell r="T6" t="str">
            <v>051102200202-Capacitación</v>
          </cell>
        </row>
        <row r="7">
          <cell r="I7" t="str">
            <v>018101010105-Vehículos</v>
          </cell>
          <cell r="R7" t="str">
            <v>05110230030-ARRENDAMIENTOS</v>
          </cell>
          <cell r="T7" t="str">
            <v>051102200203-Selección de Personal</v>
          </cell>
        </row>
        <row r="8">
          <cell r="I8" t="str">
            <v>018101010106-Software</v>
          </cell>
          <cell r="R8" t="str">
            <v>05110230040-CONTRIBUCIONES Y AFILIACIONES</v>
          </cell>
          <cell r="T8" t="str">
            <v>051102300101-Junta Directiva</v>
          </cell>
        </row>
        <row r="9">
          <cell r="I9" t="str">
            <v>018201010101-Terrenos</v>
          </cell>
          <cell r="R9" t="str">
            <v>05110230050-SEGUROS</v>
          </cell>
          <cell r="T9" t="str">
            <v>051102300102-Revisoria Fiscal y Auditoria Externa</v>
          </cell>
        </row>
        <row r="10">
          <cell r="I10" t="str">
            <v>018201010102-Edificios</v>
          </cell>
          <cell r="R10" t="str">
            <v>05110230060-MANTENIMIENTOS</v>
          </cell>
          <cell r="T10" t="str">
            <v>051102300103-Asesorias Juridicas</v>
          </cell>
        </row>
        <row r="11">
          <cell r="I11" t="str">
            <v>018201010103-Equipo, Muebles y Enseres</v>
          </cell>
          <cell r="R11" t="str">
            <v>05110230070-ADECUACIONES E INSTALACIONES</v>
          </cell>
          <cell r="T11" t="str">
            <v>051102300104-Asesorias Financieras</v>
          </cell>
        </row>
        <row r="12">
          <cell r="I12" t="str">
            <v>018201010104-Equipo de Computo</v>
          </cell>
          <cell r="R12" t="str">
            <v>05110230080-ASEO- VIGILANCIA-CAFETERIA</v>
          </cell>
          <cell r="T12" t="str">
            <v>051102300105-Asesorias Tributarias</v>
          </cell>
        </row>
        <row r="13">
          <cell r="I13" t="str">
            <v>018201010105-Vehículos</v>
          </cell>
          <cell r="R13" t="str">
            <v>05110230090-PUBLICIDAD Y PROPAGANDA</v>
          </cell>
          <cell r="T13" t="str">
            <v>051102300106-Programas Especiales</v>
          </cell>
        </row>
        <row r="14">
          <cell r="I14" t="str">
            <v>018201010106-Software</v>
          </cell>
          <cell r="R14" t="str">
            <v>05110230100-SERVICIOS PUBLICOS</v>
          </cell>
          <cell r="T14" t="str">
            <v>051102300107-Calificadoras de Riesgo</v>
          </cell>
        </row>
        <row r="15">
          <cell r="R15" t="str">
            <v>05110230110-PROCESAMIENTO ELECTRONICO DE DATOS</v>
          </cell>
          <cell r="T15" t="str">
            <v>051102300108-Des y Mantenimiento Software</v>
          </cell>
        </row>
        <row r="16">
          <cell r="R16" t="str">
            <v>05110230120-GASTOS DE VIAJE</v>
          </cell>
          <cell r="T16" t="str">
            <v>051102300109-Otros</v>
          </cell>
        </row>
        <row r="17">
          <cell r="R17" t="str">
            <v>05110230130-TRANSPORTE</v>
          </cell>
          <cell r="T17" t="str">
            <v>051102300201-Registro y Anotación</v>
          </cell>
        </row>
        <row r="18">
          <cell r="R18" t="str">
            <v>05110230140-UTILES Y PAPELERIA</v>
          </cell>
          <cell r="T18" t="str">
            <v>051102300202-Gastos Notariales</v>
          </cell>
        </row>
        <row r="19">
          <cell r="R19" t="str">
            <v>05110230150-OTROS GASTOS</v>
          </cell>
          <cell r="T19" t="str">
            <v>051102300203-Industria y Comercio</v>
          </cell>
        </row>
        <row r="20">
          <cell r="R20" t="str">
            <v>05110230160-DEPRECIACIONES</v>
          </cell>
          <cell r="T20" t="str">
            <v>051102300204-Predial</v>
          </cell>
        </row>
        <row r="21">
          <cell r="R21" t="str">
            <v>05110230170-AMORTIZACIONES</v>
          </cell>
          <cell r="T21" t="str">
            <v>051102300205-Vehiculos</v>
          </cell>
        </row>
        <row r="22">
          <cell r="R22" t="str">
            <v>05120220010-NOMINA</v>
          </cell>
          <cell r="T22" t="str">
            <v>051102300206-Timbre</v>
          </cell>
        </row>
        <row r="23">
          <cell r="R23" t="str">
            <v>05120220020-AUXILIOS AL PERSONAL</v>
          </cell>
          <cell r="T23" t="str">
            <v>051102300207-Gravamen Movimientos Financieros</v>
          </cell>
        </row>
        <row r="24">
          <cell r="R24" t="str">
            <v>05120230010-HONORARIOS</v>
          </cell>
          <cell r="T24" t="str">
            <v>051102300208-Otros</v>
          </cell>
        </row>
        <row r="25">
          <cell r="R25" t="str">
            <v>05120230020-IMPUESTOS</v>
          </cell>
          <cell r="T25" t="str">
            <v>051102300301-Equipo de computación</v>
          </cell>
        </row>
        <row r="26">
          <cell r="R26" t="str">
            <v>05120230030-ARRENDAMIENTOS</v>
          </cell>
          <cell r="T26" t="str">
            <v>051102300302-Locales y oficinas</v>
          </cell>
        </row>
        <row r="27">
          <cell r="R27" t="str">
            <v>05120230040-CONTRIBUCIONES Y AFILIACIONES</v>
          </cell>
          <cell r="T27" t="str">
            <v>051102300303-Parqueaderos</v>
          </cell>
        </row>
        <row r="28">
          <cell r="R28" t="str">
            <v>05120230050-SEGUROS</v>
          </cell>
          <cell r="T28" t="str">
            <v>051102300304-Musica Ambiental</v>
          </cell>
        </row>
        <row r="29">
          <cell r="R29" t="str">
            <v>05120230060-MANTENIMIENTOS</v>
          </cell>
          <cell r="T29" t="str">
            <v>051102300305-Predios Rurales</v>
          </cell>
        </row>
        <row r="30">
          <cell r="R30" t="str">
            <v>05120230070-ADECUACIONES E INSTALACIONES</v>
          </cell>
          <cell r="T30" t="str">
            <v>051102300306-Maquinaria y Equipo</v>
          </cell>
        </row>
        <row r="31">
          <cell r="R31" t="str">
            <v>05120230080-ASEO- VIGILANCIA-CAFETERIA</v>
          </cell>
          <cell r="T31" t="str">
            <v>051102300307-Otros</v>
          </cell>
        </row>
        <row r="32">
          <cell r="R32" t="str">
            <v>05120230090-PUBLICIDAD Y PROPAGANDA</v>
          </cell>
          <cell r="T32" t="str">
            <v>051102300401-Superintendencia Bancaria</v>
          </cell>
        </row>
        <row r="33">
          <cell r="R33" t="str">
            <v>05120230100-SERVICIOS PUBLICOS</v>
          </cell>
          <cell r="T33" t="str">
            <v>051102300402-Asociación Bancaria</v>
          </cell>
        </row>
        <row r="34">
          <cell r="R34" t="str">
            <v>05120230110-PROCESAMIENTO ELECTRONICO DE DATOS</v>
          </cell>
          <cell r="T34" t="str">
            <v>051102300403-Asociación Nal Instituciones Financieras</v>
          </cell>
        </row>
        <row r="35">
          <cell r="R35" t="str">
            <v>05120230120-GASTOS DE VIAJE</v>
          </cell>
          <cell r="T35" t="str">
            <v>051102300404-Fondo de Garantias</v>
          </cell>
        </row>
        <row r="36">
          <cell r="R36" t="str">
            <v>05120230130-TRANSPORTE</v>
          </cell>
          <cell r="T36" t="str">
            <v>051102300405-Servibanca</v>
          </cell>
        </row>
        <row r="37">
          <cell r="R37" t="str">
            <v>05120230140-UTILES Y PAPELERIA</v>
          </cell>
          <cell r="T37" t="str">
            <v>051102300406-Ascredibanco - Contribuciones y Afiliaciones</v>
          </cell>
        </row>
        <row r="38">
          <cell r="R38" t="str">
            <v>05120230150-OTROS GASTOS</v>
          </cell>
          <cell r="T38" t="str">
            <v>051102300407-Red Multicolor</v>
          </cell>
        </row>
        <row r="39">
          <cell r="R39" t="str">
            <v>05120230160-DEPRECIACIONES</v>
          </cell>
          <cell r="T39" t="str">
            <v>051102300408-Redeban</v>
          </cell>
        </row>
        <row r="40">
          <cell r="R40" t="str">
            <v>05120230170-AMORTIZACIONES</v>
          </cell>
          <cell r="T40" t="str">
            <v>051102300409-Contraloria General de la Republica</v>
          </cell>
        </row>
        <row r="41">
          <cell r="T41" t="str">
            <v>051102300410-Supervalores</v>
          </cell>
        </row>
        <row r="42">
          <cell r="T42" t="str">
            <v>051102300411-Swift</v>
          </cell>
        </row>
        <row r="43">
          <cell r="T43" t="str">
            <v>051102300412-Incocrédito</v>
          </cell>
        </row>
        <row r="44">
          <cell r="T44" t="str">
            <v>051102300413-Otras</v>
          </cell>
        </row>
        <row r="45">
          <cell r="T45" t="str">
            <v>051102300501-Manejo</v>
          </cell>
        </row>
        <row r="46">
          <cell r="T46" t="str">
            <v>051102300502-Cumplimiento</v>
          </cell>
        </row>
        <row r="47">
          <cell r="T47" t="str">
            <v>051102300503-Corriente Debil</v>
          </cell>
        </row>
        <row r="48">
          <cell r="T48" t="str">
            <v>051102300504-Vida Colectiva</v>
          </cell>
        </row>
        <row r="49">
          <cell r="T49" t="str">
            <v>051102300505-Incendio</v>
          </cell>
        </row>
        <row r="50">
          <cell r="T50" t="str">
            <v>051102300506-Terremoto</v>
          </cell>
        </row>
        <row r="51">
          <cell r="T51" t="str">
            <v>051102300507-Sustracción</v>
          </cell>
        </row>
        <row r="52">
          <cell r="T52" t="str">
            <v>051102300508-Vehículos</v>
          </cell>
        </row>
        <row r="53">
          <cell r="T53" t="str">
            <v>051102300509-Accidentes Personales</v>
          </cell>
        </row>
        <row r="54">
          <cell r="T54" t="str">
            <v>051102300510-Seguro de Depòsitos</v>
          </cell>
        </row>
        <row r="55">
          <cell r="T55" t="str">
            <v>051102300511-Otros</v>
          </cell>
        </row>
        <row r="56">
          <cell r="T56" t="str">
            <v>051102300601-Equipo de computación</v>
          </cell>
        </row>
        <row r="57">
          <cell r="T57" t="str">
            <v>051102300602-Equipo de Oficina</v>
          </cell>
        </row>
        <row r="58">
          <cell r="T58" t="str">
            <v>051102300603-Aire Acondicionado</v>
          </cell>
        </row>
        <row r="59">
          <cell r="T59" t="str">
            <v>051102300604-UPS</v>
          </cell>
        </row>
        <row r="60">
          <cell r="T60" t="str">
            <v>051102300605-Plantas Eléctricas</v>
          </cell>
        </row>
        <row r="61">
          <cell r="T61" t="str">
            <v>051102300606-Muebles y Enseres</v>
          </cell>
        </row>
        <row r="62">
          <cell r="T62" t="str">
            <v>051102300607-Combustibles y lubricantes</v>
          </cell>
        </row>
        <row r="63">
          <cell r="T63" t="str">
            <v>051102300608-Otros</v>
          </cell>
        </row>
        <row r="64">
          <cell r="T64" t="str">
            <v>051102300701-Instalaciones Eléctricas</v>
          </cell>
        </row>
        <row r="65">
          <cell r="T65" t="str">
            <v>051102300702-Arreglos Ornamentales</v>
          </cell>
        </row>
        <row r="66">
          <cell r="T66" t="str">
            <v>051102300703-Reparaciones Locativas</v>
          </cell>
        </row>
        <row r="67">
          <cell r="T67" t="str">
            <v>051102300801-Vigilancia</v>
          </cell>
        </row>
        <row r="68">
          <cell r="T68" t="str">
            <v>051102300802-Aseo y cafeteria</v>
          </cell>
        </row>
        <row r="69">
          <cell r="T69" t="str">
            <v>051102300803-Elementos de aseo y cafeteria</v>
          </cell>
        </row>
        <row r="70">
          <cell r="T70" t="str">
            <v>051102300901-Eventos y participación en Ferias</v>
          </cell>
        </row>
        <row r="71">
          <cell r="T71" t="str">
            <v>051102300902-Propaganga en Prensa y Revistas</v>
          </cell>
        </row>
        <row r="72">
          <cell r="T72" t="str">
            <v>051102300903-Propaganda en Radio</v>
          </cell>
        </row>
        <row r="73">
          <cell r="T73" t="str">
            <v>051102300904-Propaganda en Televisión</v>
          </cell>
        </row>
        <row r="74">
          <cell r="T74" t="str">
            <v>051102300905-Propaganda en Vallas</v>
          </cell>
        </row>
        <row r="75">
          <cell r="T75" t="str">
            <v>051102300906-Insumos para producción Audivisuales</v>
          </cell>
        </row>
        <row r="76">
          <cell r="T76" t="str">
            <v>051102300907-Folletos</v>
          </cell>
        </row>
        <row r="77">
          <cell r="T77" t="str">
            <v>051102300908-Apoyos promocionales</v>
          </cell>
        </row>
        <row r="78">
          <cell r="T78" t="str">
            <v>051102300909-Ley 14 de 1991</v>
          </cell>
        </row>
        <row r="79">
          <cell r="T79" t="str">
            <v>051102301001-Servicios de Acueducto y alcantarillado</v>
          </cell>
        </row>
        <row r="80">
          <cell r="T80" t="str">
            <v>051102301002-Servicio de Aseo Municipal</v>
          </cell>
        </row>
        <row r="81">
          <cell r="T81" t="str">
            <v>051102301003-Servicio de Luz y Energía</v>
          </cell>
        </row>
        <row r="82">
          <cell r="T82" t="str">
            <v>051102301004-Servicio telefónico</v>
          </cell>
        </row>
        <row r="83">
          <cell r="T83" t="str">
            <v>051102301005-Servicio celular y avantel</v>
          </cell>
        </row>
        <row r="84">
          <cell r="T84" t="str">
            <v>051102301006-Servicio fax</v>
          </cell>
        </row>
        <row r="85">
          <cell r="T85" t="str">
            <v>051102301007-Servicio gas</v>
          </cell>
        </row>
        <row r="86">
          <cell r="T86" t="str">
            <v>051102301101-Costo de Procesamiento canje</v>
          </cell>
        </row>
        <row r="87">
          <cell r="T87" t="str">
            <v>051102301102-Digitación de datos</v>
          </cell>
        </row>
        <row r="88">
          <cell r="T88" t="str">
            <v>051102301103-Procesamiento de Datos</v>
          </cell>
        </row>
        <row r="89">
          <cell r="T89" t="str">
            <v>051102301201-Manutención y alojamiento</v>
          </cell>
        </row>
        <row r="90">
          <cell r="T90" t="str">
            <v>051102301202-Transporte terrestre</v>
          </cell>
        </row>
        <row r="91">
          <cell r="T91" t="str">
            <v>051102301203-Transporte aéreo</v>
          </cell>
        </row>
        <row r="92">
          <cell r="T92" t="str">
            <v>051102301204-Viajes</v>
          </cell>
        </row>
        <row r="93">
          <cell r="T93" t="str">
            <v>051102301205-Servicios Hoteleros</v>
          </cell>
        </row>
        <row r="94">
          <cell r="T94" t="str">
            <v>051102301206-Administración Temporales</v>
          </cell>
        </row>
        <row r="95">
          <cell r="T95" t="str">
            <v>051102301301-Transporte Urbano y/o local</v>
          </cell>
        </row>
        <row r="96">
          <cell r="T96" t="str">
            <v>051102301302-Transporte de Remesas y Otros</v>
          </cell>
        </row>
        <row r="97">
          <cell r="T97" t="str">
            <v>051102301303-Fletes, acarreos y peajes</v>
          </cell>
        </row>
        <row r="98">
          <cell r="T98" t="str">
            <v>051102301304-Peritos, avaluadores, abogados</v>
          </cell>
        </row>
        <row r="99">
          <cell r="T99" t="str">
            <v>051102301305-Transporte de documentos y tulas</v>
          </cell>
        </row>
        <row r="100">
          <cell r="T100" t="str">
            <v>051102301306-Transporte de numerario aereo</v>
          </cell>
        </row>
        <row r="101">
          <cell r="T101" t="str">
            <v>051102301307-Transporte de numerario terrestre</v>
          </cell>
        </row>
        <row r="102">
          <cell r="T102" t="str">
            <v>051102301401-Utiles de escritorio</v>
          </cell>
        </row>
        <row r="103">
          <cell r="T103" t="str">
            <v>051102301402-Insumos para computador</v>
          </cell>
        </row>
        <row r="104">
          <cell r="T104" t="str">
            <v>051102301403-Papeleria y formas continuas</v>
          </cell>
        </row>
        <row r="105">
          <cell r="T105" t="str">
            <v>051102301404-Chequeras</v>
          </cell>
        </row>
        <row r="106">
          <cell r="T106" t="str">
            <v>051102301405-Libretas de ahorro</v>
          </cell>
        </row>
        <row r="107">
          <cell r="T107" t="str">
            <v>051102301406-Plásticos: Tarjetas de crédito y débito</v>
          </cell>
        </row>
        <row r="108">
          <cell r="T108" t="str">
            <v>051102301407-Fotocopias</v>
          </cell>
        </row>
        <row r="109">
          <cell r="T109" t="str">
            <v>051102301408-Encuadernación y empaste</v>
          </cell>
        </row>
        <row r="110">
          <cell r="T110" t="str">
            <v>051102301409-Impresiones y ediciones</v>
          </cell>
        </row>
        <row r="111">
          <cell r="T111" t="str">
            <v>051102301410-Insumos para microfilmacion</v>
          </cell>
        </row>
        <row r="112">
          <cell r="T112" t="str">
            <v>051102301411-Autoadhesivos</v>
          </cell>
        </row>
        <row r="113">
          <cell r="T113" t="str">
            <v>051102301501-Donaciones</v>
          </cell>
        </row>
        <row r="114">
          <cell r="T114" t="str">
            <v>051102301502-Suscripciones financieras y económicas</v>
          </cell>
        </row>
        <row r="115">
          <cell r="T115" t="str">
            <v>051102301503-Suscripciones jurídicas</v>
          </cell>
        </row>
        <row r="116">
          <cell r="T116" t="str">
            <v>051102301504-Servicios de Telegrama</v>
          </cell>
        </row>
        <row r="117">
          <cell r="T117" t="str">
            <v>051102301505-Servicio de Télex</v>
          </cell>
        </row>
        <row r="118">
          <cell r="T118" t="str">
            <v>051102301506-Servicio de Correo</v>
          </cell>
        </row>
        <row r="119">
          <cell r="T119" t="str">
            <v>051102301507-Servicios de aeromensajeria</v>
          </cell>
        </row>
        <row r="120">
          <cell r="T120" t="str">
            <v>051102301508-Investigación de mercados</v>
          </cell>
        </row>
        <row r="121">
          <cell r="T121" t="str">
            <v>051102301509-Publicaciones de Ley</v>
          </cell>
        </row>
        <row r="122">
          <cell r="T122" t="str">
            <v>051102301510-Otros</v>
          </cell>
        </row>
        <row r="123">
          <cell r="T123" t="str">
            <v>051102301601-Edificios</v>
          </cell>
        </row>
        <row r="124">
          <cell r="T124" t="str">
            <v>051102301602-Equipos, Muebles y Enseres</v>
          </cell>
        </row>
        <row r="125">
          <cell r="T125" t="str">
            <v>051102301603-Equipo de Computo</v>
          </cell>
        </row>
        <row r="126">
          <cell r="T126" t="str">
            <v>051102301604-Vehiculos</v>
          </cell>
        </row>
        <row r="127">
          <cell r="T127" t="str">
            <v>051102301701-Remodelación</v>
          </cell>
        </row>
        <row r="128">
          <cell r="T128" t="str">
            <v>051102301702-Estudios y proyectos</v>
          </cell>
        </row>
        <row r="129">
          <cell r="T129" t="str">
            <v>051102301703-Programas para computador</v>
          </cell>
        </row>
        <row r="130">
          <cell r="T130" t="str">
            <v>051102301704-Software y algoritmo</v>
          </cell>
        </row>
        <row r="131">
          <cell r="T131" t="str">
            <v>051102301705-Mejoras a propiedades tomadas</v>
          </cell>
        </row>
        <row r="132">
          <cell r="T132" t="str">
            <v>051202200101-Nómina</v>
          </cell>
        </row>
        <row r="133">
          <cell r="T133" t="str">
            <v>051202200102-Servicios temporales</v>
          </cell>
        </row>
        <row r="134">
          <cell r="T134" t="str">
            <v>051202200201-Bienestar Social</v>
          </cell>
        </row>
        <row r="135">
          <cell r="T135" t="str">
            <v>051202200202-Capacitación</v>
          </cell>
        </row>
        <row r="136">
          <cell r="T136" t="str">
            <v>051202200203-Selección de Personal</v>
          </cell>
        </row>
        <row r="137">
          <cell r="T137" t="str">
            <v>051202300101-Junta Directiva</v>
          </cell>
        </row>
        <row r="138">
          <cell r="T138" t="str">
            <v>051202300102-Revisoria Fiscal y Auditoria Externa</v>
          </cell>
        </row>
        <row r="139">
          <cell r="T139" t="str">
            <v>051202300103-Asesorias Juridicas</v>
          </cell>
        </row>
        <row r="140">
          <cell r="T140" t="str">
            <v>051202300104-Asesorias Financieras</v>
          </cell>
        </row>
        <row r="141">
          <cell r="T141" t="str">
            <v>051202300105-Asesorias Tributarias</v>
          </cell>
        </row>
        <row r="142">
          <cell r="T142" t="str">
            <v>051202300106-Programas Especiales</v>
          </cell>
        </row>
        <row r="143">
          <cell r="T143" t="str">
            <v>051202300107-Calificadoras de Riesgo</v>
          </cell>
        </row>
        <row r="144">
          <cell r="T144" t="str">
            <v>051202300108-Des y Mantenimiento Software</v>
          </cell>
        </row>
        <row r="145">
          <cell r="T145" t="str">
            <v>051202300109-Otros</v>
          </cell>
        </row>
        <row r="146">
          <cell r="T146" t="str">
            <v>051202300201-Registro y Anotación</v>
          </cell>
        </row>
        <row r="147">
          <cell r="T147" t="str">
            <v>051202300202-Gastos Notariales</v>
          </cell>
        </row>
        <row r="148">
          <cell r="T148" t="str">
            <v>051202300203-Industria y Comercio</v>
          </cell>
        </row>
        <row r="149">
          <cell r="T149" t="str">
            <v>051202300204-Predial</v>
          </cell>
        </row>
        <row r="150">
          <cell r="T150" t="str">
            <v>051202300205-Vehiculos</v>
          </cell>
        </row>
        <row r="151">
          <cell r="T151" t="str">
            <v>051202300206-Timbre</v>
          </cell>
        </row>
        <row r="152">
          <cell r="T152" t="str">
            <v>051202300207-Gravamen Movimientos Financieros</v>
          </cell>
        </row>
        <row r="153">
          <cell r="T153" t="str">
            <v>051202300208-Otros</v>
          </cell>
        </row>
        <row r="154">
          <cell r="T154" t="str">
            <v>051202300301-Equipo de computación</v>
          </cell>
        </row>
        <row r="155">
          <cell r="T155" t="str">
            <v>051202300302-Locales y oficinas</v>
          </cell>
        </row>
        <row r="156">
          <cell r="T156" t="str">
            <v>051202300303-Parqueaderos</v>
          </cell>
        </row>
        <row r="157">
          <cell r="T157" t="str">
            <v>051202300304-Musica Ambiental</v>
          </cell>
        </row>
        <row r="158">
          <cell r="T158" t="str">
            <v>051202300305-Predios Rurales</v>
          </cell>
        </row>
        <row r="159">
          <cell r="T159" t="str">
            <v>051202300306-Maquinaria y Equipo</v>
          </cell>
        </row>
        <row r="160">
          <cell r="T160" t="str">
            <v>051202300307-Otros</v>
          </cell>
        </row>
        <row r="161">
          <cell r="T161" t="str">
            <v>051202300401-Superintendencia Bancaria</v>
          </cell>
        </row>
        <row r="162">
          <cell r="T162" t="str">
            <v>051202300402-Asociación Bancaria</v>
          </cell>
        </row>
        <row r="163">
          <cell r="T163" t="str">
            <v>051202300403-Asociación Nal Instituciones Financieras</v>
          </cell>
        </row>
        <row r="164">
          <cell r="T164" t="str">
            <v>051202300404-Fondo de Garantias</v>
          </cell>
        </row>
        <row r="165">
          <cell r="T165" t="str">
            <v>051202300405-Servibanca</v>
          </cell>
        </row>
        <row r="166">
          <cell r="T166" t="str">
            <v>051202300406-Ascredibanco - Contribuciones y Afiliaciones</v>
          </cell>
        </row>
        <row r="167">
          <cell r="T167" t="str">
            <v>051202300407-Red Multicolor</v>
          </cell>
        </row>
        <row r="168">
          <cell r="T168" t="str">
            <v>051202300408-Redeban</v>
          </cell>
        </row>
        <row r="169">
          <cell r="T169" t="str">
            <v>051202300409-Contraloria General de la Republica</v>
          </cell>
        </row>
        <row r="170">
          <cell r="T170" t="str">
            <v>051202300410-Supervalores</v>
          </cell>
        </row>
        <row r="171">
          <cell r="T171" t="str">
            <v>051202300411-Swift</v>
          </cell>
        </row>
        <row r="172">
          <cell r="T172" t="str">
            <v>051202300412-Incocrédito</v>
          </cell>
        </row>
        <row r="173">
          <cell r="T173" t="str">
            <v>051202300413-Otras</v>
          </cell>
        </row>
        <row r="174">
          <cell r="T174" t="str">
            <v>051202300501-Manejo</v>
          </cell>
        </row>
        <row r="175">
          <cell r="T175" t="str">
            <v>051202300502-Cumplimiento</v>
          </cell>
        </row>
        <row r="176">
          <cell r="T176" t="str">
            <v>051202300503-Corriente Debil</v>
          </cell>
        </row>
        <row r="177">
          <cell r="T177" t="str">
            <v>051202300504-Vida Colectiva</v>
          </cell>
        </row>
        <row r="178">
          <cell r="T178" t="str">
            <v>051202300505-Incendio</v>
          </cell>
        </row>
        <row r="179">
          <cell r="T179" t="str">
            <v>051202300506-Terremoto</v>
          </cell>
        </row>
        <row r="180">
          <cell r="T180" t="str">
            <v>051202300507-Sustracción</v>
          </cell>
        </row>
        <row r="181">
          <cell r="T181" t="str">
            <v>051202300508-Vehículos</v>
          </cell>
        </row>
        <row r="182">
          <cell r="T182" t="str">
            <v>051202300509-Accidentes Personales</v>
          </cell>
        </row>
        <row r="183">
          <cell r="T183" t="str">
            <v>051202300510-Seguro de Depòsitos</v>
          </cell>
        </row>
        <row r="184">
          <cell r="T184" t="str">
            <v>051202300511-Otros</v>
          </cell>
        </row>
        <row r="185">
          <cell r="T185" t="str">
            <v>051202300601-Equipo de computación</v>
          </cell>
        </row>
        <row r="186">
          <cell r="T186" t="str">
            <v>051202300602-Equipo de Oficina</v>
          </cell>
        </row>
        <row r="187">
          <cell r="T187" t="str">
            <v>051202300603-Aire Acondicionado</v>
          </cell>
        </row>
        <row r="188">
          <cell r="T188" t="str">
            <v>051202300604-UPS</v>
          </cell>
        </row>
        <row r="189">
          <cell r="T189" t="str">
            <v>051202300605-Plantas Eléctricas</v>
          </cell>
        </row>
        <row r="190">
          <cell r="T190" t="str">
            <v>051202300606-Muebles y Enseres</v>
          </cell>
        </row>
        <row r="191">
          <cell r="T191" t="str">
            <v>051202300607-Combustibles y lubricantes</v>
          </cell>
        </row>
        <row r="192">
          <cell r="T192" t="str">
            <v>051202300608-Otros</v>
          </cell>
        </row>
        <row r="193">
          <cell r="T193" t="str">
            <v>051202300701-Instalaciones Eléctricas</v>
          </cell>
        </row>
        <row r="194">
          <cell r="T194" t="str">
            <v>051202300702-Arreglos Ornamentales</v>
          </cell>
        </row>
        <row r="195">
          <cell r="T195" t="str">
            <v>051202300703-Reparaciones Locativas</v>
          </cell>
        </row>
        <row r="196">
          <cell r="T196" t="str">
            <v>051202300801-Vigilancia</v>
          </cell>
        </row>
        <row r="197">
          <cell r="T197" t="str">
            <v>051202300802-Aseo y cafeteria</v>
          </cell>
        </row>
        <row r="198">
          <cell r="T198" t="str">
            <v>051202300803-Elementos de aseo y cafeteria</v>
          </cell>
        </row>
        <row r="199">
          <cell r="T199" t="str">
            <v>051202300901-Eventos y participación en Ferias</v>
          </cell>
        </row>
        <row r="200">
          <cell r="T200" t="str">
            <v>051202300902-Propaganga en Prensa y Revistas</v>
          </cell>
        </row>
        <row r="201">
          <cell r="T201" t="str">
            <v>051202300903-Propaganda en Radio</v>
          </cell>
        </row>
        <row r="202">
          <cell r="T202" t="str">
            <v>051202300904-Propaganda en Televisión</v>
          </cell>
        </row>
        <row r="203">
          <cell r="T203" t="str">
            <v>051202300905-Propaganda en Vallas</v>
          </cell>
        </row>
        <row r="204">
          <cell r="T204" t="str">
            <v>051202300906-Insumos para producción Audivisuales</v>
          </cell>
        </row>
        <row r="205">
          <cell r="T205" t="str">
            <v>051202300907-Folletos</v>
          </cell>
        </row>
        <row r="206">
          <cell r="T206" t="str">
            <v>051202300908-Apoyos promocionales</v>
          </cell>
        </row>
        <row r="207">
          <cell r="T207" t="str">
            <v>051202300909-Ley 14 de 1991</v>
          </cell>
        </row>
        <row r="208">
          <cell r="T208" t="str">
            <v>051202301001-Servicios de Acueducto y alcantarillado</v>
          </cell>
        </row>
        <row r="209">
          <cell r="T209" t="str">
            <v>051202301002-Servicio de Aseo Municipal</v>
          </cell>
        </row>
        <row r="210">
          <cell r="T210" t="str">
            <v>051202301003-Servicio de Luz y Energía</v>
          </cell>
        </row>
        <row r="211">
          <cell r="T211" t="str">
            <v>051202301004-Servicio telefónico</v>
          </cell>
        </row>
        <row r="212">
          <cell r="T212" t="str">
            <v>051202301005-Servicio celular y avantel</v>
          </cell>
        </row>
        <row r="213">
          <cell r="T213" t="str">
            <v>051202301006-Servicio fax</v>
          </cell>
        </row>
        <row r="214">
          <cell r="T214" t="str">
            <v>051202301007-Servicio gas</v>
          </cell>
        </row>
        <row r="215">
          <cell r="T215" t="str">
            <v>051202301101-Costo de Procesamiento canje</v>
          </cell>
        </row>
        <row r="216">
          <cell r="T216" t="str">
            <v>051202301102-Digitación de datos</v>
          </cell>
        </row>
        <row r="217">
          <cell r="T217" t="str">
            <v>051202301103-Procesamiento de Datos</v>
          </cell>
        </row>
        <row r="218">
          <cell r="T218" t="str">
            <v>051202301201-Manutención y alojamiento</v>
          </cell>
        </row>
        <row r="219">
          <cell r="T219" t="str">
            <v>051202301202-Transporte terrestre</v>
          </cell>
        </row>
        <row r="220">
          <cell r="T220" t="str">
            <v>051202301203-Transporte aéreo</v>
          </cell>
        </row>
        <row r="221">
          <cell r="T221" t="str">
            <v>051202301204-Viajes</v>
          </cell>
        </row>
        <row r="222">
          <cell r="T222" t="str">
            <v>051202301205-Servicios Hoteleros</v>
          </cell>
        </row>
        <row r="223">
          <cell r="T223" t="str">
            <v>051202301206-Administración Temporales</v>
          </cell>
        </row>
        <row r="224">
          <cell r="T224" t="str">
            <v>051202301301-Transporte Urbano y/o local</v>
          </cell>
        </row>
        <row r="225">
          <cell r="T225" t="str">
            <v>051202301302-Transporte de Remesas y Otros</v>
          </cell>
        </row>
        <row r="226">
          <cell r="T226" t="str">
            <v>051202301303-Fletes, acarreos y peajes</v>
          </cell>
        </row>
        <row r="227">
          <cell r="T227" t="str">
            <v>051202301304-Peritos, avaluadores, abogados</v>
          </cell>
        </row>
        <row r="228">
          <cell r="T228" t="str">
            <v>051202301305-Transporte de documentos y tulas</v>
          </cell>
        </row>
        <row r="229">
          <cell r="T229" t="str">
            <v>051202301306-Transporte de numerario aereo</v>
          </cell>
        </row>
        <row r="230">
          <cell r="T230" t="str">
            <v>051202301307-Transporte de numerario terrestre</v>
          </cell>
        </row>
        <row r="231">
          <cell r="T231" t="str">
            <v>051202301401-Utiles de escritorio</v>
          </cell>
        </row>
        <row r="232">
          <cell r="T232" t="str">
            <v>051202301402-Insumos para computador</v>
          </cell>
        </row>
        <row r="233">
          <cell r="T233" t="str">
            <v>051202301403-Papeleria y formas continuas</v>
          </cell>
        </row>
        <row r="234">
          <cell r="T234" t="str">
            <v>051202301404-Chequeras</v>
          </cell>
        </row>
        <row r="235">
          <cell r="T235" t="str">
            <v>051202301405-Libretas de ahorro</v>
          </cell>
        </row>
        <row r="236">
          <cell r="T236" t="str">
            <v>051202301406-Plásticos: Tarjetas de crédito y débito</v>
          </cell>
        </row>
        <row r="237">
          <cell r="T237" t="str">
            <v>051202301407-Fotocopias</v>
          </cell>
        </row>
        <row r="238">
          <cell r="T238" t="str">
            <v>051202301408-Encuadernación y empaste</v>
          </cell>
        </row>
        <row r="239">
          <cell r="T239" t="str">
            <v>051202301409-Impresiones y ediciones</v>
          </cell>
        </row>
        <row r="240">
          <cell r="T240" t="str">
            <v>051202301410-Insumos para microfilmacion</v>
          </cell>
        </row>
        <row r="241">
          <cell r="T241" t="str">
            <v>051202301411-Autoadhesivos</v>
          </cell>
        </row>
        <row r="242">
          <cell r="T242" t="str">
            <v>051202301501-Donaciones</v>
          </cell>
        </row>
        <row r="243">
          <cell r="T243" t="str">
            <v>051202301502-Suscripciones financieras y económicas</v>
          </cell>
        </row>
        <row r="244">
          <cell r="T244" t="str">
            <v>051202301503-Suscripciones jurídicas</v>
          </cell>
        </row>
        <row r="245">
          <cell r="T245" t="str">
            <v>051202301504-Servicios de Telegrama</v>
          </cell>
        </row>
        <row r="246">
          <cell r="T246" t="str">
            <v>051202301505-Servicio de Télex</v>
          </cell>
        </row>
        <row r="247">
          <cell r="T247" t="str">
            <v>051202301506-Servicio de Correo</v>
          </cell>
        </row>
        <row r="248">
          <cell r="T248" t="str">
            <v>051202301507-Servicios de aeromensajeria</v>
          </cell>
        </row>
        <row r="249">
          <cell r="T249" t="str">
            <v>051202301508-Investigación de mercados</v>
          </cell>
        </row>
        <row r="250">
          <cell r="T250" t="str">
            <v>051202301509-Publicaciones de Ley</v>
          </cell>
        </row>
        <row r="251">
          <cell r="T251" t="str">
            <v>051202301510-Otros</v>
          </cell>
        </row>
        <row r="252">
          <cell r="T252" t="str">
            <v>051202301601-Edificios</v>
          </cell>
        </row>
        <row r="253">
          <cell r="T253" t="str">
            <v>051202301602-Equipos, Muebles y Enseres</v>
          </cell>
        </row>
        <row r="254">
          <cell r="T254" t="str">
            <v>051202301603-Equipo de Computo</v>
          </cell>
        </row>
        <row r="255">
          <cell r="T255" t="str">
            <v>051202301604-Vehiculos</v>
          </cell>
        </row>
        <row r="256">
          <cell r="T256" t="str">
            <v>051202301701-Remodelación</v>
          </cell>
        </row>
        <row r="257">
          <cell r="T257" t="str">
            <v>051202301702-Estudios y proyectos</v>
          </cell>
        </row>
        <row r="258">
          <cell r="T258" t="str">
            <v>051202301703-Programas para computador</v>
          </cell>
        </row>
        <row r="259">
          <cell r="T259" t="str">
            <v>051202301704-Software y algoritmo</v>
          </cell>
        </row>
        <row r="260">
          <cell r="T260" t="str">
            <v>051202301705-Mejoras a propiedades tomadas</v>
          </cell>
        </row>
      </sheetData>
      <sheetData sheetId="4">
        <row r="2">
          <cell r="B2" t="str">
            <v>BANCO AGRARIO</v>
          </cell>
          <cell r="C2">
            <v>-100</v>
          </cell>
        </row>
        <row r="3">
          <cell r="B3" t="str">
            <v>PRESIDENCIA</v>
          </cell>
          <cell r="C3">
            <v>-101</v>
          </cell>
        </row>
        <row r="4">
          <cell r="B4" t="str">
            <v>VICEPRESIDENCIA FINANCIERA</v>
          </cell>
          <cell r="C4">
            <v>-102</v>
          </cell>
        </row>
        <row r="5">
          <cell r="B5" t="str">
            <v>VICEPRESIDENCIA DE OPERACIONES Y TECNOLOGIA</v>
          </cell>
          <cell r="C5">
            <v>-103</v>
          </cell>
        </row>
        <row r="6">
          <cell r="B6" t="str">
            <v>VICEPRESIDENCIA ADMINISTRATIVA Y DE GESTION HUMANA</v>
          </cell>
          <cell r="C6">
            <v>-104</v>
          </cell>
        </row>
        <row r="7">
          <cell r="B7" t="str">
            <v>VICEPRESIDENCIA DE CREDITO</v>
          </cell>
          <cell r="C7">
            <v>-105</v>
          </cell>
        </row>
        <row r="8">
          <cell r="B8" t="str">
            <v>VICEPRESIDENCIA COMERCIAL</v>
          </cell>
          <cell r="C8">
            <v>-106</v>
          </cell>
        </row>
        <row r="9">
          <cell r="B9" t="str">
            <v>DIRECCION GENERAL</v>
          </cell>
          <cell r="C9">
            <v>-99</v>
          </cell>
        </row>
        <row r="10">
          <cell r="B10" t="str">
            <v>DIRECCION NACIONAL PROPIO</v>
          </cell>
          <cell r="C10">
            <v>-1005</v>
          </cell>
        </row>
        <row r="11">
          <cell r="B11" t="str">
            <v>SECRETARIA GENERAL</v>
          </cell>
          <cell r="C11">
            <v>-107</v>
          </cell>
        </row>
        <row r="12">
          <cell r="B12" t="str">
            <v>GERENCIA DE VIVIENDA</v>
          </cell>
          <cell r="C12">
            <v>-108</v>
          </cell>
        </row>
        <row r="13">
          <cell r="B13" t="str">
            <v>DIRECCION DE RIESGOS</v>
          </cell>
          <cell r="C13">
            <v>-109</v>
          </cell>
        </row>
        <row r="14">
          <cell r="B14" t="str">
            <v>GERENCIA DE COMUNICACIONES</v>
          </cell>
          <cell r="C14">
            <v>-110</v>
          </cell>
        </row>
        <row r="15">
          <cell r="B15" t="str">
            <v>OFICINA JURIDICA</v>
          </cell>
          <cell r="C15">
            <v>-111</v>
          </cell>
        </row>
        <row r="16">
          <cell r="B16" t="str">
            <v>OFICINA DE CONTROL INTERNO</v>
          </cell>
          <cell r="C16">
            <v>-112</v>
          </cell>
          <cell r="E16" t="str">
            <v>Hasta 12 meses</v>
          </cell>
          <cell r="F16">
            <v>1</v>
          </cell>
        </row>
        <row r="17">
          <cell r="E17" t="str">
            <v>Hasta 24 meses</v>
          </cell>
          <cell r="F17">
            <v>2</v>
          </cell>
        </row>
        <row r="18">
          <cell r="E18" t="str">
            <v>Hasta 36 meses</v>
          </cell>
          <cell r="F18">
            <v>3</v>
          </cell>
        </row>
        <row r="19">
          <cell r="E19" t="str">
            <v>Hasta 48 meses</v>
          </cell>
          <cell r="F19">
            <v>4</v>
          </cell>
        </row>
        <row r="20">
          <cell r="B20" t="str">
            <v>01810101010-ACTIVOS FIJOS</v>
          </cell>
          <cell r="E20" t="str">
            <v>Hasta 60 meses</v>
          </cell>
          <cell r="F20">
            <v>5</v>
          </cell>
        </row>
        <row r="21">
          <cell r="B21" t="str">
            <v>01820101010-ACTIVOS FIJOS</v>
          </cell>
        </row>
        <row r="27">
          <cell r="E27" t="str">
            <v>MOT</v>
          </cell>
          <cell r="F27">
            <v>1</v>
          </cell>
        </row>
        <row r="28">
          <cell r="E28" t="str">
            <v>LECTORAS DE BARRAS</v>
          </cell>
          <cell r="F28">
            <v>10</v>
          </cell>
        </row>
        <row r="29">
          <cell r="E29" t="str">
            <v>BLOOMBERG</v>
          </cell>
          <cell r="F29">
            <v>11</v>
          </cell>
        </row>
        <row r="30">
          <cell r="E30" t="str">
            <v>CENTROS DE CORRESPONDENCIA</v>
          </cell>
          <cell r="F30">
            <v>12</v>
          </cell>
        </row>
        <row r="31">
          <cell r="E31" t="str">
            <v>DISTRIBUCION DE TARJETAS</v>
          </cell>
          <cell r="F31">
            <v>13</v>
          </cell>
        </row>
        <row r="32">
          <cell r="E32" t="str">
            <v>CENTROS DE PAGO Y RECAUDO</v>
          </cell>
          <cell r="F32">
            <v>14</v>
          </cell>
        </row>
        <row r="33">
          <cell r="E33" t="str">
            <v>DEPOSITOS JUDICIALES</v>
          </cell>
          <cell r="F33">
            <v>15</v>
          </cell>
        </row>
        <row r="34">
          <cell r="E34" t="str">
            <v>CONTACT CENTER</v>
          </cell>
          <cell r="F34">
            <v>16</v>
          </cell>
        </row>
        <row r="35">
          <cell r="E35" t="str">
            <v>SERVICIO ATM - ALIANZAS</v>
          </cell>
          <cell r="F35">
            <v>17</v>
          </cell>
        </row>
        <row r="36">
          <cell r="E36" t="str">
            <v>SERVICIOS VIA INTERNET</v>
          </cell>
          <cell r="F36">
            <v>18</v>
          </cell>
        </row>
        <row r="37">
          <cell r="E37" t="str">
            <v>VISACION</v>
          </cell>
          <cell r="F37">
            <v>19</v>
          </cell>
        </row>
        <row r="38">
          <cell r="E38" t="str">
            <v>TELECOM</v>
          </cell>
          <cell r="F38">
            <v>2</v>
          </cell>
        </row>
        <row r="39">
          <cell r="E39" t="str">
            <v>RED LAN</v>
          </cell>
          <cell r="F39">
            <v>20</v>
          </cell>
        </row>
        <row r="40">
          <cell r="E40" t="str">
            <v>INTRANET</v>
          </cell>
          <cell r="F40">
            <v>21</v>
          </cell>
        </row>
        <row r="41">
          <cell r="E41" t="str">
            <v>GERENCIA DE VIVIENDA</v>
          </cell>
          <cell r="F41">
            <v>22</v>
          </cell>
        </row>
        <row r="42">
          <cell r="E42" t="str">
            <v>MIGRACION DE SERVIDORES</v>
          </cell>
          <cell r="F42">
            <v>23</v>
          </cell>
        </row>
        <row r="43">
          <cell r="E43" t="str">
            <v>PLATAFORMA 226 OFICINAS</v>
          </cell>
          <cell r="F43">
            <v>24</v>
          </cell>
        </row>
        <row r="44">
          <cell r="E44" t="str">
            <v>220 OFICINAS </v>
          </cell>
          <cell r="F44">
            <v>25</v>
          </cell>
        </row>
        <row r="45">
          <cell r="E45" t="str">
            <v>SUSTITUCION DE IMPRESORAS</v>
          </cell>
          <cell r="F45">
            <v>26</v>
          </cell>
        </row>
        <row r="46">
          <cell r="E46" t="str">
            <v>SISTEMA INTEGRAL DE CONTRATACION </v>
          </cell>
          <cell r="F46">
            <v>27</v>
          </cell>
        </row>
        <row r="47">
          <cell r="E47" t="str">
            <v>COMUNICACIÓN CONFIABLE 50 OFICINAS</v>
          </cell>
          <cell r="F47">
            <v>28</v>
          </cell>
        </row>
        <row r="48">
          <cell r="E48" t="str">
            <v>DEPOSITOS JUDICIALES ELECTRONICOS</v>
          </cell>
          <cell r="F48">
            <v>29</v>
          </cell>
        </row>
        <row r="49">
          <cell r="E49" t="str">
            <v>IRIS</v>
          </cell>
          <cell r="F49">
            <v>34</v>
          </cell>
        </row>
        <row r="50">
          <cell r="E50" t="str">
            <v>MICROCREDITO</v>
          </cell>
          <cell r="F50">
            <v>30</v>
          </cell>
        </row>
        <row r="51">
          <cell r="E51" t="str">
            <v>CAJEROS AUTOMATICOS</v>
          </cell>
          <cell r="F51">
            <v>31</v>
          </cell>
        </row>
        <row r="52">
          <cell r="E52" t="str">
            <v>PLAN DE AJUSTE</v>
          </cell>
          <cell r="F52">
            <v>4</v>
          </cell>
        </row>
        <row r="53">
          <cell r="E53" t="str">
            <v>SARC</v>
          </cell>
          <cell r="F53">
            <v>35</v>
          </cell>
        </row>
        <row r="54">
          <cell r="E54" t="str">
            <v>ENVIO DE EXTRACTOS</v>
          </cell>
          <cell r="F54">
            <v>6</v>
          </cell>
        </row>
        <row r="55">
          <cell r="E55" t="str">
            <v>150 OFICINAS </v>
          </cell>
          <cell r="F55">
            <v>7</v>
          </cell>
        </row>
        <row r="56">
          <cell r="E56" t="str">
            <v>GESTION DOCUMENTAL</v>
          </cell>
          <cell r="F56">
            <v>8</v>
          </cell>
        </row>
        <row r="57">
          <cell r="E57" t="str">
            <v>WEB</v>
          </cell>
          <cell r="F57">
            <v>9</v>
          </cell>
        </row>
        <row r="58">
          <cell r="E58" t="str">
            <v>GESTION DOCUMENTAL</v>
          </cell>
          <cell r="F58">
            <v>36</v>
          </cell>
        </row>
        <row r="59">
          <cell r="E59" t="str">
            <v>CENTRO ALTERNO DE PROCESAMIENTO</v>
          </cell>
          <cell r="F59">
            <v>33</v>
          </cell>
        </row>
        <row r="60">
          <cell r="E60" t="str">
            <v>PLAN DE AJUSTE</v>
          </cell>
          <cell r="F60">
            <v>37</v>
          </cell>
        </row>
        <row r="61">
          <cell r="E61" t="str">
            <v>CARPETA UNICA CLIENTES</v>
          </cell>
          <cell r="F61">
            <v>38</v>
          </cell>
        </row>
        <row r="62">
          <cell r="E62" t="str">
            <v>50 CORRESPONSALES NO BANCARIOS</v>
          </cell>
          <cell r="F62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</sheetNames>
    <sheetDataSet>
      <sheetData sheetId="0">
        <row r="3">
          <cell r="I3" t="str">
            <v>Mantenimiento de Alarmas</v>
          </cell>
          <cell r="J3" t="str">
            <v>2.24.1.1.1</v>
          </cell>
        </row>
        <row r="4">
          <cell r="I4" t="str">
            <v>Mantenimiento de Cofres</v>
          </cell>
          <cell r="J4" t="str">
            <v>2.24.1</v>
          </cell>
        </row>
        <row r="5">
          <cell r="I5" t="str">
            <v>Recodificación de chapas</v>
          </cell>
          <cell r="J5" t="str">
            <v>2.24.1</v>
          </cell>
        </row>
        <row r="6">
          <cell r="I6" t="str">
            <v>Mantenimiento de contadoras de billetes</v>
          </cell>
          <cell r="J6" t="str">
            <v>2.24.1</v>
          </cell>
        </row>
        <row r="7">
          <cell r="I7" t="str">
            <v>Mantenimiento de Fotovideos</v>
          </cell>
          <cell r="J7" t="str">
            <v>2.24.1</v>
          </cell>
        </row>
        <row r="8">
          <cell r="I8" t="str">
            <v>Mantenimiento de Circuitos Cerrados de TV</v>
          </cell>
          <cell r="J8" t="str">
            <v>2.24.1.1.5</v>
          </cell>
        </row>
        <row r="9">
          <cell r="I9" t="str">
            <v>Mantenimiento puertas esclusas</v>
          </cell>
          <cell r="J9" t="str">
            <v>2.24.1</v>
          </cell>
        </row>
        <row r="10">
          <cell r="I10" t="str">
            <v>Mantenimiento puerta de seguridad</v>
          </cell>
          <cell r="J10" t="str">
            <v>2.24.1</v>
          </cell>
        </row>
        <row r="11">
          <cell r="I11" t="str">
            <v>Mantenimiento controles de acceso</v>
          </cell>
          <cell r="J11" t="str">
            <v>2.24.1.1.9</v>
          </cell>
        </row>
        <row r="12">
          <cell r="I12" t="str">
            <v>Mantenimiento de lámparas de luz ultravioleta</v>
          </cell>
          <cell r="J12" t="str">
            <v>2.24.1</v>
          </cell>
        </row>
        <row r="13">
          <cell r="I13" t="str">
            <v>Mantenimiento central de monitoreo</v>
          </cell>
          <cell r="J13" t="str">
            <v>2.24.1</v>
          </cell>
        </row>
        <row r="14">
          <cell r="I14" t="str">
            <v>Adquisición de 100 temporizadores de cofre auxiliar</v>
          </cell>
          <cell r="J14" t="str">
            <v>2.24.1</v>
          </cell>
        </row>
        <row r="15">
          <cell r="I15" t="str">
            <v>Adquisición de 60 módulos bicronométricos</v>
          </cell>
          <cell r="J15" t="str">
            <v>2.24.1</v>
          </cell>
        </row>
        <row r="16">
          <cell r="I16" t="str">
            <v>Adquisición de 30 temporizadores bicronométricos</v>
          </cell>
          <cell r="J16" t="str">
            <v>2.24.1</v>
          </cell>
        </row>
        <row r="17">
          <cell r="I17" t="str">
            <v>Adquisición de 89 cerraduras de puerta principal</v>
          </cell>
          <cell r="J17" t="str">
            <v>1.32.8.3.324</v>
          </cell>
        </row>
        <row r="18">
          <cell r="I18" t="str">
            <v>Consulta autenticidad de cédulas con la Registraduría </v>
          </cell>
          <cell r="J18" t="str">
            <v>2.31.17</v>
          </cell>
        </row>
        <row r="19">
          <cell r="I19" t="str">
            <v>Realización estudios grafológicos</v>
          </cell>
          <cell r="J19" t="str">
            <v>2.31.17</v>
          </cell>
        </row>
        <row r="20">
          <cell r="I20" t="str">
            <v>Adquisición  2552 almohadillas tomahuellas</v>
          </cell>
          <cell r="J20" t="str">
            <v>1.52.2.2.7</v>
          </cell>
        </row>
        <row r="21">
          <cell r="I21" t="str">
            <v>Adquisición de 780.000 precintos</v>
          </cell>
          <cell r="J21" t="str">
            <v>1.70.7</v>
          </cell>
        </row>
        <row r="22">
          <cell r="I22" t="str">
            <v>Adquisición de 200 tarjetas control de acceso</v>
          </cell>
          <cell r="J22" t="str">
            <v>1.70.7</v>
          </cell>
        </row>
        <row r="23">
          <cell r="I23" t="str">
            <v>HERRAMIENTA MERCADEO DIGITAL</v>
          </cell>
          <cell r="J23" t="str">
            <v>2.31.17</v>
          </cell>
        </row>
        <row r="24">
          <cell r="I24" t="str">
            <v>MANTENIMIENTO DE EQUIPOS DE OFICINA D. GENERAL</v>
          </cell>
          <cell r="J24" t="str">
            <v>2.24.1</v>
          </cell>
        </row>
        <row r="25">
          <cell r="I25" t="str">
            <v>MANTENIMIENTO DE MUEBLES Y ENSERES D. GENERAL</v>
          </cell>
          <cell r="J25" t="str">
            <v>2.24.1</v>
          </cell>
        </row>
        <row r="26">
          <cell r="I26" t="str">
            <v>MANTENIMIENTO DE EQUIPOS DE MICROFILMACIÓN</v>
          </cell>
          <cell r="J26" t="str">
            <v>2.24.1</v>
          </cell>
        </row>
        <row r="27">
          <cell r="I27" t="str">
            <v>MANTENIMIENTO DE EQUIPOS DE OFICINA G. REGIONALES</v>
          </cell>
          <cell r="J27" t="str">
            <v>2.24.1</v>
          </cell>
        </row>
        <row r="28">
          <cell r="I28" t="str">
            <v>MANTENIMIENTO DE MUEBLES Y ENSERES G. REGIONALES</v>
          </cell>
          <cell r="J28" t="str">
            <v>2.24.1</v>
          </cell>
        </row>
        <row r="29">
          <cell r="I29" t="str">
            <v>MAQUINA FRANQUEADORA DIRECCIÓN GENERAL</v>
          </cell>
          <cell r="J29" t="str">
            <v>1.70.7</v>
          </cell>
        </row>
        <row r="30">
          <cell r="I30" t="str">
            <v>COMPRA DE TULAS</v>
          </cell>
          <cell r="J30" t="str">
            <v>1.58.1.38.25</v>
          </cell>
        </row>
        <row r="31">
          <cell r="I31" t="str">
            <v>MENSAJERIA ESPECIALIZADA D. GENERAL</v>
          </cell>
          <cell r="J31" t="str">
            <v>2.32.6.2</v>
          </cell>
        </row>
        <row r="32">
          <cell r="I32" t="str">
            <v>REVELADO DE ROLLOS DE MICROFILMACIÓN</v>
          </cell>
          <cell r="J32" t="str">
            <v>1.51.4.8</v>
          </cell>
        </row>
        <row r="33">
          <cell r="I33" t="str">
            <v>SERVICIO DE CORREO GERENCIA REGIONALES</v>
          </cell>
          <cell r="J33" t="str">
            <v>2.37.4</v>
          </cell>
        </row>
        <row r="34">
          <cell r="I34" t="str">
            <v>FLETES, ACARREOS Y PEAJES DIRECCIÓN GENERAL</v>
          </cell>
          <cell r="J34" t="str">
            <v>2.37.4</v>
          </cell>
        </row>
        <row r="35">
          <cell r="I35" t="str">
            <v>ATENDER EL SUMINISTRO DE BOTELLONES DE AGUA A NIVEL NACIONAL</v>
          </cell>
          <cell r="J35" t="str">
            <v>1.64.12.1.9</v>
          </cell>
        </row>
        <row r="36">
          <cell r="I36" t="str">
            <v>COMPRA DE TINTA DE SEGURIDAD</v>
          </cell>
          <cell r="J36" t="str">
            <v>1.52.1.70</v>
          </cell>
        </row>
        <row r="37">
          <cell r="I37" t="str">
            <v>SUMINISTRO DE SEPARADORES DE FILA</v>
          </cell>
          <cell r="J37" t="str">
            <v>1.70.7</v>
          </cell>
        </row>
        <row r="38">
          <cell r="I38" t="str">
            <v>Arrendamiento de aires, plantas y UPSs</v>
          </cell>
          <cell r="J38" t="str">
            <v>2.43.1</v>
          </cell>
        </row>
        <row r="39">
          <cell r="I39" t="str">
            <v>Arrendamiento de otros equipos</v>
          </cell>
          <cell r="J39" t="str">
            <v>2.43.1</v>
          </cell>
        </row>
        <row r="40">
          <cell r="I40" t="str">
            <v>Interventorías externas para procesos de adecuación de oficinas, aires y plantas</v>
          </cell>
          <cell r="J40" t="str">
            <v>2.31.17</v>
          </cell>
        </row>
        <row r="41">
          <cell r="I41" t="str">
            <v>LAMPARAS DE LUZ ULTRAVIOLETA</v>
          </cell>
          <cell r="J41" t="str">
            <v>2.24.1</v>
          </cell>
        </row>
        <row r="42">
          <cell r="I42" t="str">
            <v>CERRADURA PUERTA PRINCIPAL</v>
          </cell>
          <cell r="J42" t="str">
            <v>2.24.1</v>
          </cell>
        </row>
        <row r="43">
          <cell r="I43" t="str">
            <v>PORTADOCUMENTOS</v>
          </cell>
          <cell r="J43" t="str">
            <v>1.52.1.67</v>
          </cell>
        </row>
        <row r="44">
          <cell r="I44" t="str">
            <v>MANTENIMIENTO Y REPARACIONES - COMBUSTIBLES Y LUBRICANTES ONCE (11) VEHICULOS DEL BANCO</v>
          </cell>
          <cell r="J44" t="str">
            <v>2.25.2</v>
          </cell>
        </row>
        <row r="45">
          <cell r="I45" t="str">
            <v>MANTENIMIENTO Y REPARACIONES -  MANTENIMIENTO ONCE (11) VEHICULOS DEL BANCO</v>
          </cell>
          <cell r="J45" t="str">
            <v>2.25.2</v>
          </cell>
        </row>
        <row r="46">
          <cell r="I46" t="str">
            <v>SERVICIO TECNICO PARA EL MANTENIMIENTO TELEFONICO, ELECTRICO , COFRES Y CERRAJERIA  EN EL EDIFICIO DE DIRECCION GENERAL </v>
          </cell>
          <cell r="J46" t="str">
            <v>2.24.1</v>
          </cell>
        </row>
        <row r="47">
          <cell r="I47" t="str">
            <v>INSUMOS REQUERIDOS PARA EL MANTENIMIENTO DE LOS APARATOS TELEFONICOS Y ELECTRICOS  DEL EDIFICIO DE DIRECCION GENERAL</v>
          </cell>
          <cell r="J47" t="str">
            <v>2.24.1</v>
          </cell>
        </row>
        <row r="48">
          <cell r="I48" t="str">
            <v>MANTENIMIENTO Y SUMINISTRO DE REPUESTOS PARA EL CONMUTADOR EN EL EDIFICIO DE DIRECCION GENERAL</v>
          </cell>
          <cell r="J48" t="str">
            <v>2.24.1</v>
          </cell>
        </row>
        <row r="49">
          <cell r="I49" t="str">
            <v>HONORARIOS DIVISIÓN FISICA MANTENIMIENTO Y VENTA DE AREA IMPRODUCTIVAS</v>
          </cell>
          <cell r="J49" t="str">
            <v>2.31.17</v>
          </cell>
        </row>
        <row r="50">
          <cell r="I50" t="str">
            <v>ADECUACIONES E INSTALACION, REPARACIONES LOCATIVAS VENTA DE AREAS IMPRODUCTIVAS</v>
          </cell>
          <cell r="J50" t="str">
            <v>3.3.21</v>
          </cell>
        </row>
        <row r="51">
          <cell r="I51" t="str">
            <v>EXTERNOS</v>
          </cell>
          <cell r="J51" t="str">
            <v>2.36.1</v>
          </cell>
        </row>
        <row r="52">
          <cell r="I52" t="str">
            <v>SENA</v>
          </cell>
          <cell r="J52" t="str">
            <v>2.36.1</v>
          </cell>
        </row>
        <row r="53">
          <cell r="I53" t="str">
            <v>HOTELES </v>
          </cell>
          <cell r="J53" t="str">
            <v>2.36.1</v>
          </cell>
        </row>
        <row r="54">
          <cell r="I54" t="str">
            <v>OFICINAS DE ENTRENAMIENTO</v>
          </cell>
          <cell r="J54" t="str">
            <v>2.36.1</v>
          </cell>
        </row>
        <row r="55">
          <cell r="I55" t="str">
            <v>MATERIAL DE CAPACITACIÓN</v>
          </cell>
          <cell r="J55" t="str">
            <v>2.36.1</v>
          </cell>
        </row>
        <row r="56">
          <cell r="I56" t="str">
            <v>Actividades Recreativas, Deportivas y Culturales Contrato Caja de Compensación  DIRECCION NACIONAL</v>
          </cell>
          <cell r="J56" t="str">
            <v>2.18.3</v>
          </cell>
        </row>
        <row r="57">
          <cell r="I57" t="str">
            <v>Actividades Recreativas, Deportivas y Culturales Contrato Caja de Compensación Dirección Nacional </v>
          </cell>
          <cell r="J57" t="str">
            <v>2.18.3</v>
          </cell>
        </row>
        <row r="58">
          <cell r="I58" t="str">
            <v>EXAMENES MEDICOS </v>
          </cell>
          <cell r="J58" t="str">
            <v>2.17.1</v>
          </cell>
        </row>
        <row r="59">
          <cell r="I59" t="str">
            <v>EXAMENES MEDICOS </v>
          </cell>
          <cell r="J59" t="str">
            <v>2.17.1</v>
          </cell>
        </row>
        <row r="60">
          <cell r="I60" t="str">
            <v>OPTOMETRIAS </v>
          </cell>
          <cell r="J60" t="str">
            <v>2.17.1</v>
          </cell>
        </row>
        <row r="61">
          <cell r="I61" t="str">
            <v>OPTOMETRIAS </v>
          </cell>
          <cell r="J61" t="str">
            <v>2.17.1</v>
          </cell>
        </row>
        <row r="62">
          <cell r="I62" t="str">
            <v>VACUNACION </v>
          </cell>
          <cell r="J62" t="str">
            <v>1.42.1.7.12</v>
          </cell>
        </row>
        <row r="63">
          <cell r="I63" t="str">
            <v>BOTIQUINES</v>
          </cell>
          <cell r="J63" t="str">
            <v>1.22.4.5</v>
          </cell>
        </row>
        <row r="64">
          <cell r="I64" t="str">
            <v>EXTINTORES</v>
          </cell>
          <cell r="J64" t="str">
            <v>1.22.1.1</v>
          </cell>
        </row>
        <row r="65">
          <cell r="I65" t="str">
            <v>ELEMENTOS DE PROTECCION PERSONAL Y ERGONOMIA</v>
          </cell>
          <cell r="J65" t="str">
            <v>1.60.15</v>
          </cell>
        </row>
        <row r="66">
          <cell r="I66" t="str">
            <v>DOTACION PARA LAS BRIGADAS A NIVEL NACIONAL </v>
          </cell>
          <cell r="J66" t="str">
            <v>1.60.15</v>
          </cell>
        </row>
        <row r="67">
          <cell r="I67" t="str">
            <v>ACTIVIDADES DE GESTION AMBIENTAL </v>
          </cell>
          <cell r="J67" t="str">
            <v>2.5.12</v>
          </cell>
        </row>
        <row r="68">
          <cell r="I68" t="str">
            <v>GACETA CULTURAL</v>
          </cell>
          <cell r="J68" t="str">
            <v>2.5.12</v>
          </cell>
        </row>
        <row r="69">
          <cell r="I69" t="str">
            <v>MERITOCRACIA</v>
          </cell>
          <cell r="J69" t="str">
            <v>2.5.12</v>
          </cell>
        </row>
        <row r="70">
          <cell r="I70" t="str">
            <v>ALLIANCE ENTERPRISE- Servicio de mantenimiento y asistencia técnica de la red SWIFT</v>
          </cell>
          <cell r="J70" t="str">
            <v>2.10.8</v>
          </cell>
        </row>
        <row r="71">
          <cell r="I71" t="str">
            <v>Digitalización del Archivo Historico de Garantias Documentarias anteriores a junio de 2006</v>
          </cell>
          <cell r="J71" t="str">
            <v>2.32.2.1.1</v>
          </cell>
        </row>
        <row r="72">
          <cell r="I72" t="str">
            <v>Alistamiento, distribucion y entrega personalizada de tarjetas de crédito y debito y de sobreflex</v>
          </cell>
          <cell r="J72" t="str">
            <v>2.32.4</v>
          </cell>
        </row>
        <row r="73">
          <cell r="I73" t="str">
            <v>Consulta y marcación de cuentas exentas a los mvtos financieros</v>
          </cell>
          <cell r="J73" t="str">
            <v>1.47.4.8</v>
          </cell>
        </row>
        <row r="74">
          <cell r="I74" t="str">
            <v>Compra de fundas Tarjeta Crédito y Débito</v>
          </cell>
          <cell r="J74" t="str">
            <v>1.52.1.43</v>
          </cell>
        </row>
        <row r="75">
          <cell r="I75" t="str">
            <v>Compra de fundas Tarjeta Crédito y Débito</v>
          </cell>
          <cell r="J75" t="str">
            <v>1.52.1.43</v>
          </cell>
        </row>
        <row r="76">
          <cell r="I76" t="str">
            <v>Compra de sobreflex tarjeta Crédito y Débito</v>
          </cell>
          <cell r="J76" t="str">
            <v>1.52.1.43</v>
          </cell>
        </row>
        <row r="77">
          <cell r="I77" t="str">
            <v>Compra de plasticos de Tarjeta Crédito y Débito</v>
          </cell>
          <cell r="J77" t="str">
            <v>1.47.2</v>
          </cell>
        </row>
        <row r="78">
          <cell r="I78" t="str">
            <v>Compra de plasticos de Tarjeta Crédito y Débito</v>
          </cell>
          <cell r="J78" t="str">
            <v>1.47.2</v>
          </cell>
        </row>
        <row r="79">
          <cell r="I79" t="str">
            <v>Arrendamiento de dispositivos de Encripción ATALLA </v>
          </cell>
          <cell r="J79" t="str">
            <v>2.43.1</v>
          </cell>
        </row>
        <row r="80">
          <cell r="I80" t="str">
            <v>Arrendamiento de Servidores Centrales Windows y Subsistema de Almacenamiento</v>
          </cell>
          <cell r="J80" t="str">
            <v>2.43.1</v>
          </cell>
        </row>
        <row r="81">
          <cell r="I81" t="str">
            <v>Arrendamiento equipos de computo y dispositivos para funcionarios temporales</v>
          </cell>
          <cell r="J81" t="str">
            <v>2.43.1</v>
          </cell>
        </row>
        <row r="82">
          <cell r="I82" t="str">
            <v>Arrendamiento recursos de impresión para plataforma IBM i-series</v>
          </cell>
          <cell r="J82" t="str">
            <v>2.43.1</v>
          </cell>
        </row>
        <row r="83">
          <cell r="I83" t="str">
            <v>Arrendamiento recursos de red para replicación de servidores Windows</v>
          </cell>
          <cell r="J83" t="str">
            <v>2.43.1</v>
          </cell>
        </row>
        <row r="84">
          <cell r="I84" t="str">
            <v>Arrendamiento servidor COBIS para Capacitación</v>
          </cell>
          <cell r="J84" t="str">
            <v>2.43.1</v>
          </cell>
        </row>
        <row r="85">
          <cell r="I85" t="str">
            <v>Arrendamiento servidor para Proyecto Autorizacion Electronica de Depósitos Judiciales</v>
          </cell>
          <cell r="J85" t="str">
            <v>2.43.1</v>
          </cell>
        </row>
        <row r="86">
          <cell r="I86" t="str">
            <v>Arrendamiento servidor para transacciones no monetarias de CANALES</v>
          </cell>
          <cell r="J86" t="str">
            <v>2.43.1</v>
          </cell>
        </row>
        <row r="87">
          <cell r="I87" t="str">
            <v>Contratación del servicio de alojamiento, hospedaje y administración de los portales WEB, cuentas de correo electrónico y canales dedicados</v>
          </cell>
          <cell r="J87" t="str">
            <v>2.43.1</v>
          </cell>
        </row>
        <row r="88">
          <cell r="I88" t="str">
            <v>Mantenimiento Correctivo a los Equipos de Aire Acondicionado del Centro de Cómputo </v>
          </cell>
          <cell r="J88" t="str">
            <v>2.24.1</v>
          </cell>
        </row>
        <row r="89">
          <cell r="I89" t="str">
            <v>Mantenimiento Preventivo a los Equipos de Aire Acondicionado del Centro de Cómputo </v>
          </cell>
          <cell r="J89" t="str">
            <v>2.24.1</v>
          </cell>
        </row>
        <row r="90">
          <cell r="I90" t="str">
            <v>Mantenimiento equipos (Correctivos, por daños imputables al Banco, repotenciación)</v>
          </cell>
          <cell r="J90" t="str">
            <v>2.24.1</v>
          </cell>
        </row>
        <row r="91">
          <cell r="I91" t="str">
            <v>Mantenimiento correctivo a los equipos de suministro de energia (UPS, PPC) y control de acceso (SCA) del Centro de Cómputo</v>
          </cell>
          <cell r="J91" t="str">
            <v>2.24.1</v>
          </cell>
        </row>
        <row r="92">
          <cell r="I92" t="str">
            <v>Mantenimiento correctivo a los equipos de suministro de energia (UPS, PPC) y control de acceso (SCA) del Centro de Cómputo</v>
          </cell>
          <cell r="J92" t="str">
            <v>2.24.1</v>
          </cell>
        </row>
        <row r="93">
          <cell r="I93" t="str">
            <v>Mantenimiento preventivo a los equipos de suministro de energia (UPS, PPC) y control de acceso (SCA) del Centro de Cómputo</v>
          </cell>
          <cell r="J93" t="str">
            <v>2.24.1</v>
          </cell>
        </row>
        <row r="94">
          <cell r="I94" t="str">
            <v>Mantenimiento preventivo a los equipos de suministro de energia (UPS, PPC) y control de acceso (SCA) del Centro de Cómputo</v>
          </cell>
          <cell r="J94" t="str">
            <v>2.24.1</v>
          </cell>
        </row>
        <row r="95">
          <cell r="I95" t="str">
            <v>Mantenimiento de UPS (banco baterias y daños eléctricos por fuera de garantia).</v>
          </cell>
          <cell r="J95" t="str">
            <v>2.24.1</v>
          </cell>
        </row>
        <row r="96">
          <cell r="I96" t="str">
            <v>FOROS DE ALCALDES - DAR A CONOCER A LOS ALCALDES Y GOBERNADORES EL PORTAFOLIO DE PRODUCTOS Y SERVICIOS DE LA BANCA OFICIAL</v>
          </cell>
          <cell r="J96" t="str">
            <v>2.35.5</v>
          </cell>
        </row>
        <row r="97">
          <cell r="I97" t="str">
            <v>Capacitacion que desarrollara la Gerencia de Contabilidad e Impuestos a los funcionarios de las Regionales y de la dirección General</v>
          </cell>
          <cell r="J97" t="str">
            <v>2.36.1</v>
          </cell>
        </row>
        <row r="98">
          <cell r="I98" t="str">
            <v>Adquisición de libros Dirección General</v>
          </cell>
          <cell r="J98" t="str">
            <v>1.53.1</v>
          </cell>
        </row>
        <row r="99">
          <cell r="I99" t="str">
            <v>Suscripciones  legis Hojas Sustituibles</v>
          </cell>
          <cell r="J99" t="str">
            <v>1.53.1</v>
          </cell>
        </row>
        <row r="100">
          <cell r="I100" t="str">
            <v>PAUTA PUBLICITARIA EN MEDIOS DE COMUNICACIÓN ESCRITOS</v>
          </cell>
          <cell r="J100" t="str">
            <v>2.35.4</v>
          </cell>
        </row>
        <row r="101">
          <cell r="I101" t="str">
            <v>PAUTA PUBLICITARIA EN RADIO</v>
          </cell>
          <cell r="J101" t="str">
            <v>2.35.5.16</v>
          </cell>
        </row>
        <row r="102">
          <cell r="I102" t="str">
            <v>PAUTA PUBLICITARIA EN TELEVISIÓN</v>
          </cell>
          <cell r="J102" t="str">
            <v>2.35.5.17</v>
          </cell>
        </row>
        <row r="103">
          <cell r="I103" t="str">
            <v>REALIZACIÓN DE VIDEOS INSTITUCIONALES</v>
          </cell>
          <cell r="J103" t="str">
            <v>2.35.19</v>
          </cell>
        </row>
        <row r="104">
          <cell r="I104" t="str">
            <v>CONTRATACIÓN DE MATERIAL IMPRESO</v>
          </cell>
          <cell r="J104" t="str">
            <v>2.35.19</v>
          </cell>
        </row>
        <row r="105">
          <cell r="I105" t="str">
            <v>PARTICIPACIÓN EN EVENTOS</v>
          </cell>
          <cell r="J105" t="str">
            <v>2.35.3</v>
          </cell>
        </row>
        <row r="106">
          <cell r="I106" t="str">
            <v>PARTICIPACIÓN EN AGROEXPO 2008</v>
          </cell>
          <cell r="J106" t="str">
            <v>2.35.3</v>
          </cell>
        </row>
        <row r="107">
          <cell r="I107" t="str">
            <v>CONTRATACIÓN DE ELEMENTOS PROMOCIONALES</v>
          </cell>
          <cell r="J107" t="str">
            <v>2.35.1</v>
          </cell>
        </row>
        <row r="108">
          <cell r="I108" t="str">
            <v>MONITOREO DE MEDIOS</v>
          </cell>
          <cell r="J108" t="str">
            <v>2.35.5.15</v>
          </cell>
        </row>
        <row r="109">
          <cell r="I109" t="str">
            <v>Mantenimiento de los ascensores de Direccion General</v>
          </cell>
          <cell r="J109" t="str">
            <v>2.24.1</v>
          </cell>
        </row>
        <row r="110">
          <cell r="I110" t="str">
            <v>Mantenimiento de los ascensores de Direccion General</v>
          </cell>
          <cell r="J110" t="str">
            <v>2.24.1</v>
          </cell>
        </row>
        <row r="111">
          <cell r="I111" t="str">
            <v>Publicación de la razón social del Banco en los directorios del país</v>
          </cell>
          <cell r="J111" t="str">
            <v>2.35.1</v>
          </cell>
        </row>
        <row r="112">
          <cell r="I112" t="str">
            <v>Investigaciones de Mercados - REPROGRAMACION DE RECURSOS</v>
          </cell>
          <cell r="J112" t="str">
            <v>2.31.17</v>
          </cell>
        </row>
        <row r="113">
          <cell r="I113" t="str">
            <v>CAPACITACION PARA LOS FUNCIONARIOS DE LA VICEPRESIDENCIA FINANCIERA PARA LA VIGENCIA 2008</v>
          </cell>
          <cell r="J113" t="str">
            <v>2.36.1</v>
          </cell>
        </row>
        <row r="114">
          <cell r="I114" t="str">
            <v>COMPRA DE ELEMENTOS PARA EL SORTEO PROMOCIONAL DE AHORROS DEL 2.008. HONORARIOS</v>
          </cell>
          <cell r="J114" t="str">
            <v>2.31.17</v>
          </cell>
        </row>
        <row r="115">
          <cell r="I115" t="str">
            <v>DESARROLLOS DE SOFTWARE REQUERIDOS PARA LA INSTALACION DE 261 CAJEROS AUTOMATICOS</v>
          </cell>
          <cell r="J115" t="str">
            <v>2.10.8</v>
          </cell>
        </row>
        <row r="116">
          <cell r="I116" t="str">
            <v>ADECUACIONES NECESARIAS PARA LA INSTALACION DE 261 CAJEROS AUTOMATICOS</v>
          </cell>
          <cell r="J116" t="str">
            <v>3.3.21</v>
          </cell>
        </row>
        <row r="117">
          <cell r="I117" t="str">
            <v>GASTOS POR CONCEPTO DE LANZAMIENTO DE 261 CAJEROS AUTOMATICOS</v>
          </cell>
          <cell r="J117" t="str">
            <v>2.31.17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gencia Futura"/>
    </sheetNames>
    <sheetDataSet>
      <sheetData sheetId="0">
        <row r="12">
          <cell r="G12" t="str">
            <v>Servicios de Vigilancia a nivel nacional</v>
          </cell>
          <cell r="H12" t="str">
            <v>2.27.6.1</v>
          </cell>
        </row>
        <row r="13">
          <cell r="G13" t="str">
            <v>DIGITALIZACIÓN Y DISTRIBUCIÓN DE EXTRACTOS </v>
          </cell>
          <cell r="H13" t="str">
            <v>2.10.15</v>
          </cell>
        </row>
        <row r="14">
          <cell r="G14" t="str">
            <v>HERRAMIENTA MERCADEO DIGITAL</v>
          </cell>
          <cell r="H14" t="str">
            <v>2.32.25</v>
          </cell>
        </row>
        <row r="15">
          <cell r="G15" t="str">
            <v>TRANSPORTE DE TULA DE ENLACE</v>
          </cell>
          <cell r="H15" t="str">
            <v>2.39.2</v>
          </cell>
        </row>
        <row r="16">
          <cell r="G16" t="str">
            <v>ATENDER EL SUMINISTRO Y DISTRIBUCIÓN DE UTILES Y ELEMENTOS DE ESCRITORIO A NIVEL NACIONAL</v>
          </cell>
          <cell r="H16" t="str">
            <v>2.32.6.2</v>
          </cell>
        </row>
        <row r="17">
          <cell r="G17" t="str">
            <v>ATENDER EL SUMINISTRO Y DISTRIBUCIÓN DE FORMAS BANCARIAS A NIVEL NACIONAL</v>
          </cell>
          <cell r="H17" t="str">
            <v>2.32.6.2</v>
          </cell>
        </row>
        <row r="18">
          <cell r="G18" t="str">
            <v>ATENDER EL SUMINISTRO , DISTRIBUCION DE CHEQUERAS, CHEQUES DE GERENCIA Y CHEQUES ESPECIALES A LAS OFICINAS DEL BANCO A NIVEL NACIONAL</v>
          </cell>
          <cell r="H18" t="str">
            <v>2.32.6.2</v>
          </cell>
        </row>
        <row r="19">
          <cell r="G19" t="str">
            <v>ATENDER EL SUMINISTRO Y DISTRIBUCION DE ELEMENTOS DE ASEO Y CAFETERIA A NIVEL NACIONAL</v>
          </cell>
          <cell r="H19" t="str">
            <v>2.27.10.1// 2.27.3</v>
          </cell>
        </row>
        <row r="20">
          <cell r="G20" t="str">
            <v>Póliza R.C. Directores y Administradores</v>
          </cell>
          <cell r="H20" t="str">
            <v>2.28.1</v>
          </cell>
        </row>
        <row r="21">
          <cell r="G21" t="str">
            <v>MANTENIMIENTO Y REPARACIONES - COMBUSTIBLES Y LUBRICANTES NUEVE (9) VEHICULOS DEL BANCO</v>
          </cell>
          <cell r="H21" t="str">
            <v>2.25.2</v>
          </cell>
        </row>
        <row r="22">
          <cell r="G22" t="str">
            <v>MANTENIMIENTO DEL CONMUTADOR EN EL EDIFICIO DE DIRECCION GENERAL</v>
          </cell>
          <cell r="H22" t="str">
            <v>2.24.1</v>
          </cell>
        </row>
        <row r="23">
          <cell r="G23" t="str">
            <v>HOTELES </v>
          </cell>
        </row>
        <row r="24">
          <cell r="G24" t="str">
            <v>HOTELES </v>
          </cell>
        </row>
        <row r="25">
          <cell r="G25" t="str">
            <v>AUXILIOS AL PERSONAL:  Actividades Recreativas, Deportivas y Culturales DE DIRECCIÓN NACIONAL</v>
          </cell>
          <cell r="H25" t="str">
            <v>2.18.3</v>
          </cell>
        </row>
        <row r="26">
          <cell r="G26" t="str">
            <v>AUXILIOS AL PERSONAL:  Realizacion de examenes medicos de ingreso, periodicos y Retiro A NIVEL NACIONAL</v>
          </cell>
          <cell r="H26" t="str">
            <v>2.17.1</v>
          </cell>
        </row>
        <row r="27">
          <cell r="G27" t="str">
            <v>AUXILIOS AL PERSONAL:  Realizacion de OPTOMETRIAS OCUPACIONALES  A NIVEL NACIONAL </v>
          </cell>
          <cell r="H27" t="str">
            <v>2.17.1</v>
          </cell>
        </row>
        <row r="28">
          <cell r="G28" t="str">
            <v>SELECCIÓN CON VISITA Y ESTUDIO DE SEGURIDAD </v>
          </cell>
          <cell r="H28" t="str">
            <v>2.5.12</v>
          </cell>
        </row>
        <row r="29">
          <cell r="G29" t="str">
            <v>Contrato suministro tiquetes aereos nacionales e internacionales</v>
          </cell>
          <cell r="H29" t="str">
            <v>2.39.3</v>
          </cell>
        </row>
        <row r="30">
          <cell r="G30" t="str">
            <v>Alistamiento, distribucion y entrega personalizada de tarjetas de crédito y débito y de sobreflex.</v>
          </cell>
          <cell r="H30" t="str">
            <v>2.32.6.2</v>
          </cell>
        </row>
        <row r="31">
          <cell r="G31" t="str">
            <v>Transporte nocturno para funcionarios de las Gerencias de Operaciones,  Sistemas, Renovacion Tecnológica y COB Bogotá</v>
          </cell>
          <cell r="H31" t="str">
            <v>2.37.6</v>
          </cell>
        </row>
        <row r="32">
          <cell r="G32" t="str">
            <v>Compra de fundas Tarjeta Crédito y Débito</v>
          </cell>
          <cell r="H32" t="str">
            <v>1.52.1.43</v>
          </cell>
        </row>
        <row r="33">
          <cell r="G33" t="str">
            <v>Compra de plasticos de Tarjeta Crédito y Débito</v>
          </cell>
          <cell r="H33" t="str">
            <v>1.47.2</v>
          </cell>
        </row>
        <row r="34">
          <cell r="G34" t="str">
            <v>Contratar un Outsourcing que realice el proyecto Carpeta Unica (Reprogramación de Presupuesto de Carpeta Unica del 2.007)</v>
          </cell>
          <cell r="H34" t="str">
            <v>2.31.17</v>
          </cell>
        </row>
        <row r="35">
          <cell r="G35" t="str">
            <v>Contratar la Interventoría del Proyecto Carpeta Unica</v>
          </cell>
          <cell r="H35" t="str">
            <v>2.31.10</v>
          </cell>
        </row>
        <row r="36">
          <cell r="G36" t="str">
            <v>Instalaciones servicio para identificar las alertas de las transacciones del sistema SWIFT, frente a las listas de negativos para Prev Lavado de Activos</v>
          </cell>
          <cell r="H36" t="str">
            <v>2.10.8</v>
          </cell>
        </row>
        <row r="37">
          <cell r="G37" t="str">
            <v>Arrendamiento Sistema Integral de Costeo PROYECTO Plan de Ajuste</v>
          </cell>
          <cell r="H37" t="str">
            <v>2.43.2</v>
          </cell>
        </row>
        <row r="38">
          <cell r="G38" t="str">
            <v>Desarrollo Sistema Integral de Costeo Plan de Ajuste</v>
          </cell>
          <cell r="H38" t="str">
            <v>2.31.17</v>
          </cell>
        </row>
        <row r="39">
          <cell r="G39" t="str">
            <v>AMPLIACION DE CANALES - CARPETA UNICA DE CLIENTES</v>
          </cell>
          <cell r="H39" t="str">
            <v>2.43.2</v>
          </cell>
        </row>
        <row r="40">
          <cell r="G40" t="str">
            <v>REPROGRAMACION RESERVA SIPLA - CONTRATAR LA CONSULTA Y CRUCE DE INFORMACION CONTRA DIVERSAS BASES DE DATOS NACIONALES E INTERNACIONALES DE PERSONAS IMPLICADAS EN ACTIVIDADES DELICITIVAS</v>
          </cell>
          <cell r="H40" t="str">
            <v>2.10.8</v>
          </cell>
        </row>
        <row r="41">
          <cell r="G41" t="str">
            <v>Reprogramación de recursos para Controles de Inversión</v>
          </cell>
          <cell r="H41" t="str">
            <v>2.32.25.2</v>
          </cell>
        </row>
        <row r="42">
          <cell r="G42" t="str">
            <v>REPROGRAMACIÓN DE LOS RECURSOS PARA ATENDER LA CONTRATACIÓN DEL SERVICIO DE TULA EMPRESARIAL</v>
          </cell>
          <cell r="H42" t="str">
            <v>2.32.25.2</v>
          </cell>
        </row>
        <row r="43">
          <cell r="G43" t="str">
            <v>REPROGRAMACIÓN DE LOS RECURSOS PARA ATENDER LA CONTRATACIÓN DEL SERVICIO DE ADMINISTRACIÓN DE CENTROS DE CORRESPONDENCIA</v>
          </cell>
          <cell r="H43" t="str">
            <v>2.32.6.5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versión"/>
    </sheetNames>
    <sheetDataSet>
      <sheetData sheetId="0">
        <row r="11">
          <cell r="G11" t="str">
            <v>CALCULADORAS</v>
          </cell>
          <cell r="H11" t="str">
            <v>1.51.1</v>
          </cell>
        </row>
        <row r="12">
          <cell r="G12" t="str">
            <v>RELOJES RADICADORES DE CORRESPONDENCIA</v>
          </cell>
          <cell r="H12" t="str">
            <v>1.51.5</v>
          </cell>
        </row>
        <row r="13">
          <cell r="G13" t="str">
            <v>EQUIPOS VIDEO BEAM</v>
          </cell>
          <cell r="H13" t="str">
            <v>1.47.2.9</v>
          </cell>
        </row>
        <row r="14">
          <cell r="G14" t="str">
            <v>EQUIPOS DE FAX</v>
          </cell>
          <cell r="H14" t="str">
            <v>1.36.1.6</v>
          </cell>
        </row>
        <row r="15">
          <cell r="G15" t="str">
            <v>COMPRAVENTA DE SILLAS PARA LAS OFICINAS DEL BANCO A NIVEL NACIONAL</v>
          </cell>
          <cell r="H15" t="str">
            <v>1.48.1.14</v>
          </cell>
        </row>
        <row r="16">
          <cell r="G16" t="str">
            <v>COMPRA DE SISTEMAS DE AIRE ACONDICIONADO PARA OFICINAS A NIVEL NACIONAL</v>
          </cell>
          <cell r="H16" t="str">
            <v>1.21.2</v>
          </cell>
        </row>
        <row r="17">
          <cell r="G17" t="str">
            <v>COMPRA DE PLANTAS ELECTRICAS PARA OFICINAS A NIVEL NACIONAL</v>
          </cell>
          <cell r="H17" t="str">
            <v>1.39.3</v>
          </cell>
        </row>
        <row r="18">
          <cell r="G18" t="str">
            <v>COMPRA E INSTALACION DE TRANSFORMADORES</v>
          </cell>
          <cell r="H18" t="str">
            <v>1.39.6</v>
          </cell>
        </row>
        <row r="19">
          <cell r="G19" t="str">
            <v>COMPRA E INSTALACION DE UPSs</v>
          </cell>
          <cell r="H19" t="str">
            <v>1.39.12.1</v>
          </cell>
        </row>
        <row r="20">
          <cell r="G20" t="str">
            <v>Adquisición de cofres antibombas</v>
          </cell>
          <cell r="H20" t="str">
            <v>1.48.1.5</v>
          </cell>
        </row>
        <row r="21">
          <cell r="G21" t="str">
            <v>Adquisición de cofres auxiliares</v>
          </cell>
          <cell r="H21" t="str">
            <v>1.48.1.5</v>
          </cell>
        </row>
        <row r="22">
          <cell r="G22" t="str">
            <v>Adquisición de fotovideos</v>
          </cell>
          <cell r="H22" t="str">
            <v>1.44.2.2</v>
          </cell>
        </row>
        <row r="23">
          <cell r="G23" t="str">
            <v>Adquisición de contadoras de billetes</v>
          </cell>
          <cell r="H23" t="str">
            <v>1.51.5.4</v>
          </cell>
        </row>
        <row r="24">
          <cell r="G24" t="str">
            <v>Adquisición de circuitos cerrados de televisión</v>
          </cell>
          <cell r="H24" t="str">
            <v>1.41.6</v>
          </cell>
        </row>
        <row r="25">
          <cell r="G25" t="str">
            <v>Adquisición de 1 circuito cerrado  de televisión para Dirección General</v>
          </cell>
          <cell r="H25" t="str">
            <v>1.41.6</v>
          </cell>
        </row>
        <row r="26">
          <cell r="G26" t="str">
            <v>Compra de 50 DATAFONOS</v>
          </cell>
          <cell r="H26" t="str">
            <v>1.70.7</v>
          </cell>
        </row>
        <row r="27">
          <cell r="G27" t="str">
            <v>Licencias productos Microsoft</v>
          </cell>
          <cell r="H27" t="str">
            <v>1.47.4</v>
          </cell>
        </row>
        <row r="28">
          <cell r="G28" t="str">
            <v>Licencias para Proyecto depositos Judiciales</v>
          </cell>
          <cell r="H28" t="str">
            <v>1.47.4</v>
          </cell>
        </row>
        <row r="29">
          <cell r="G29" t="str">
            <v>Adquisición de Sistema de Autenticación para Clientes en Canales Electrónicos - Cumplimiento Circular de Seguridad de Información de la SuperFinanciera</v>
          </cell>
          <cell r="H29" t="str">
            <v>1.47.4</v>
          </cell>
        </row>
        <row r="30">
          <cell r="G30" t="str">
            <v>Herramienta de administracion de politicas, estandares y procedimientos</v>
          </cell>
          <cell r="H30" t="str">
            <v>1.47.4</v>
          </cell>
        </row>
        <row r="31">
          <cell r="G31" t="str">
            <v>Herramienta de monitoreo para control de acceso</v>
          </cell>
          <cell r="H31" t="str">
            <v>1.47.4</v>
          </cell>
        </row>
        <row r="32">
          <cell r="G32" t="str">
            <v>Herramienta para auditoria y monitoreo a cumplimiento</v>
          </cell>
          <cell r="H32" t="str">
            <v>1.47.4</v>
          </cell>
        </row>
        <row r="33">
          <cell r="G33" t="str">
            <v>Herramienta para control de indicadores de cumplimiento a las politicas</v>
          </cell>
          <cell r="H33" t="str">
            <v>1.47.4</v>
          </cell>
        </row>
        <row r="34">
          <cell r="G34" t="str">
            <v>Herramienta para monitorear que se este realizando filtrado de contenido</v>
          </cell>
          <cell r="H34" t="str">
            <v>1.47.4</v>
          </cell>
        </row>
        <row r="35">
          <cell r="G35" t="str">
            <v>Licenciamiento corporativo para herramienta de encripcion que soporte seguridad en el intercambio de información con entidades externas</v>
          </cell>
          <cell r="H35" t="str">
            <v>1.47.4</v>
          </cell>
        </row>
        <row r="36">
          <cell r="G36" t="str">
            <v>Herramienta de monitoreo de Antivirus, Antispam - Seguridad Informática</v>
          </cell>
          <cell r="H36" t="str">
            <v>1.47.4</v>
          </cell>
        </row>
        <row r="37">
          <cell r="G37" t="str">
            <v>Para adopción  prácticas en ingeniería de software, control de versiones, administración de requerimientos , mesa de ayuda</v>
          </cell>
          <cell r="H37" t="str">
            <v>1.47.4</v>
          </cell>
        </row>
        <row r="38">
          <cell r="G38" t="str">
            <v>ADQUISICIÓN E INSTALACION DE 108 CORRESOPONSALES NO BANCARIOS</v>
          </cell>
          <cell r="H38" t="str">
            <v>1.48.1.14</v>
          </cell>
        </row>
        <row r="39">
          <cell r="G39" t="str">
            <v>ADQUISICIÓN DE COFRES PARA EL 40% DE 108 CORRESOPONSALES NO BANCARIOS </v>
          </cell>
          <cell r="H39" t="str">
            <v>1.48.1.5</v>
          </cell>
        </row>
        <row r="40">
          <cell r="G40" t="str">
            <v>ADQUISICION DE ALARMAS PARA LOS 261 CAJEROS AUTOMATICOS</v>
          </cell>
          <cell r="H40" t="str">
            <v>2.24.1.1.5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1:AI127"/>
  <sheetViews>
    <sheetView showGridLines="0" tabSelected="1" zoomScale="90" zoomScaleNormal="90" workbookViewId="0" topLeftCell="A1">
      <pane ySplit="6" topLeftCell="BM7" activePane="bottomLeft" state="frozen"/>
      <selection pane="topLeft" activeCell="D11" sqref="D11"/>
      <selection pane="bottomLeft" activeCell="C7" sqref="C7"/>
    </sheetView>
  </sheetViews>
  <sheetFormatPr defaultColWidth="11.421875" defaultRowHeight="12.75"/>
  <cols>
    <col min="1" max="1" width="16.8515625" style="13" bestFit="1" customWidth="1"/>
    <col min="2" max="2" width="38.28125" style="13" customWidth="1"/>
    <col min="3" max="3" width="31.00390625" style="13" customWidth="1"/>
    <col min="4" max="4" width="22.7109375" style="13" customWidth="1"/>
    <col min="5" max="5" width="37.00390625" style="13" customWidth="1"/>
    <col min="6" max="6" width="17.28125" style="14" customWidth="1"/>
    <col min="7" max="7" width="12.28125" style="13" hidden="1" customWidth="1"/>
    <col min="8" max="8" width="11.140625" style="13" hidden="1" customWidth="1"/>
    <col min="9" max="9" width="16.140625" style="13" hidden="1" customWidth="1"/>
    <col min="10" max="10" width="13.28125" style="13" hidden="1" customWidth="1"/>
    <col min="11" max="11" width="15.140625" style="13" hidden="1" customWidth="1"/>
    <col min="12" max="12" width="11.57421875" style="13" hidden="1" customWidth="1"/>
    <col min="13" max="13" width="11.28125" style="15" hidden="1" customWidth="1"/>
    <col min="14" max="14" width="12.7109375" style="28" hidden="1" customWidth="1"/>
    <col min="15" max="35" width="11.421875" style="16" customWidth="1"/>
    <col min="36" max="16384" width="11.421875" style="13" customWidth="1"/>
  </cols>
  <sheetData>
    <row r="1" spans="2:16" s="33" customFormat="1" ht="12.75">
      <c r="B1" s="32" t="s">
        <v>267</v>
      </c>
      <c r="F1" s="34"/>
      <c r="H1" s="35"/>
      <c r="K1" s="34"/>
      <c r="L1" s="34"/>
      <c r="M1" s="36"/>
      <c r="N1" s="37"/>
      <c r="P1" s="32"/>
    </row>
    <row r="2" spans="2:14" s="33" customFormat="1" ht="12.75">
      <c r="B2" s="32" t="s">
        <v>264</v>
      </c>
      <c r="D2" s="78"/>
      <c r="E2" s="78"/>
      <c r="G2" s="38"/>
      <c r="H2" s="39"/>
      <c r="K2" s="34"/>
      <c r="L2" s="34"/>
      <c r="M2" s="36"/>
      <c r="N2" s="37"/>
    </row>
    <row r="3" spans="2:26" s="33" customFormat="1" ht="12.75">
      <c r="B3" s="32" t="s">
        <v>265</v>
      </c>
      <c r="D3" s="78"/>
      <c r="E3" s="78"/>
      <c r="G3" s="40"/>
      <c r="H3" s="35"/>
      <c r="K3" s="34"/>
      <c r="L3" s="34"/>
      <c r="M3" s="36"/>
      <c r="N3" s="37"/>
      <c r="Z3" s="41"/>
    </row>
    <row r="4" spans="2:14" s="33" customFormat="1" ht="12.75">
      <c r="B4" s="32" t="s">
        <v>266</v>
      </c>
      <c r="G4" s="40"/>
      <c r="H4" s="42"/>
      <c r="J4" s="43"/>
      <c r="K4" s="34"/>
      <c r="L4" s="34"/>
      <c r="M4" s="44"/>
      <c r="N4" s="37"/>
    </row>
    <row r="5" ht="12.75">
      <c r="F5" s="13"/>
    </row>
    <row r="6" spans="1:35" s="18" customFormat="1" ht="31.5">
      <c r="A6" s="112" t="s">
        <v>287</v>
      </c>
      <c r="B6" s="85" t="s">
        <v>269</v>
      </c>
      <c r="C6" s="85" t="s">
        <v>270</v>
      </c>
      <c r="D6" s="85" t="s">
        <v>271</v>
      </c>
      <c r="E6" s="85" t="s">
        <v>272</v>
      </c>
      <c r="F6" s="86" t="s">
        <v>273</v>
      </c>
      <c r="G6" s="86" t="s">
        <v>262</v>
      </c>
      <c r="H6" s="85" t="s">
        <v>274</v>
      </c>
      <c r="I6" s="85" t="s">
        <v>275</v>
      </c>
      <c r="J6" s="85" t="s">
        <v>276</v>
      </c>
      <c r="K6" s="85" t="s">
        <v>277</v>
      </c>
      <c r="L6" s="85" t="s">
        <v>278</v>
      </c>
      <c r="M6" s="85" t="s">
        <v>295</v>
      </c>
      <c r="N6" s="85" t="s">
        <v>280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13" ht="25.5">
      <c r="A7" s="69"/>
      <c r="B7" s="7" t="s">
        <v>22</v>
      </c>
      <c r="C7" s="19" t="s">
        <v>238</v>
      </c>
      <c r="D7" s="20" t="s">
        <v>209</v>
      </c>
      <c r="E7" s="3" t="s">
        <v>120</v>
      </c>
      <c r="F7" s="24">
        <v>1520000000</v>
      </c>
      <c r="G7" s="21" t="str">
        <f>VLOOKUP(E7,'[2]Funcionamiento'!$I$3:$J$117,2,FALSE)</f>
        <v>2.36.1</v>
      </c>
      <c r="H7" s="10">
        <v>12</v>
      </c>
      <c r="I7" s="2" t="s">
        <v>235</v>
      </c>
      <c r="J7" s="2">
        <v>2</v>
      </c>
      <c r="K7" s="2">
        <v>1</v>
      </c>
      <c r="L7" s="2">
        <v>15</v>
      </c>
      <c r="M7" s="23"/>
    </row>
    <row r="8" spans="1:13" ht="38.25">
      <c r="A8" s="69"/>
      <c r="B8" s="7" t="s">
        <v>22</v>
      </c>
      <c r="C8" s="121" t="s">
        <v>242</v>
      </c>
      <c r="D8" s="68" t="s">
        <v>221</v>
      </c>
      <c r="E8" s="8" t="s">
        <v>297</v>
      </c>
      <c r="F8" s="24">
        <v>13000000000</v>
      </c>
      <c r="G8" s="120" t="s">
        <v>298</v>
      </c>
      <c r="H8" s="10">
        <v>12</v>
      </c>
      <c r="I8" s="2" t="s">
        <v>235</v>
      </c>
      <c r="J8" s="2">
        <v>1</v>
      </c>
      <c r="K8" s="2">
        <v>1</v>
      </c>
      <c r="L8" s="2">
        <v>1</v>
      </c>
      <c r="M8" s="23"/>
    </row>
    <row r="9" spans="1:13" ht="25.5">
      <c r="A9" s="69"/>
      <c r="B9" s="7" t="s">
        <v>22</v>
      </c>
      <c r="C9" s="19" t="s">
        <v>239</v>
      </c>
      <c r="D9" s="20" t="s">
        <v>211</v>
      </c>
      <c r="E9" s="3" t="s">
        <v>180</v>
      </c>
      <c r="F9" s="24">
        <v>1000000000</v>
      </c>
      <c r="G9" s="21" t="str">
        <f>VLOOKUP(E9,'[2]Funcionamiento'!$I$3:$J$117,2,FALSE)</f>
        <v>2.31.17</v>
      </c>
      <c r="H9" s="10">
        <v>12</v>
      </c>
      <c r="I9" s="2" t="s">
        <v>235</v>
      </c>
      <c r="J9" s="2">
        <v>2</v>
      </c>
      <c r="K9" s="2">
        <v>1</v>
      </c>
      <c r="L9" s="2">
        <v>10</v>
      </c>
      <c r="M9" s="23"/>
    </row>
    <row r="10" spans="1:13" ht="38.25">
      <c r="A10" s="69"/>
      <c r="B10" s="7" t="s">
        <v>26</v>
      </c>
      <c r="C10" s="19" t="s">
        <v>247</v>
      </c>
      <c r="D10" s="20" t="s">
        <v>21</v>
      </c>
      <c r="E10" s="3" t="s">
        <v>231</v>
      </c>
      <c r="F10" s="24">
        <v>741633082.1797793</v>
      </c>
      <c r="G10" s="21" t="str">
        <f>VLOOKUP(E10,'[2]Funcionamiento'!$I$3:$J$117,2,FALSE)</f>
        <v>2.31.17</v>
      </c>
      <c r="H10" s="2">
        <v>12</v>
      </c>
      <c r="I10" s="2" t="s">
        <v>235</v>
      </c>
      <c r="J10" s="2">
        <v>2</v>
      </c>
      <c r="K10" s="2">
        <v>1</v>
      </c>
      <c r="L10" s="2">
        <v>745</v>
      </c>
      <c r="M10" s="23"/>
    </row>
    <row r="11" spans="1:13" ht="25.5">
      <c r="A11" s="69"/>
      <c r="B11" s="7" t="s">
        <v>27</v>
      </c>
      <c r="C11" s="19" t="s">
        <v>244</v>
      </c>
      <c r="D11" s="20" t="s">
        <v>223</v>
      </c>
      <c r="E11" s="3" t="s">
        <v>203</v>
      </c>
      <c r="F11" s="24">
        <v>700000000</v>
      </c>
      <c r="G11" s="21" t="str">
        <f>VLOOKUP(E11,'[2]Funcionamiento'!$I$3:$J$117,2,FALSE)</f>
        <v>2.35.3</v>
      </c>
      <c r="H11" s="10">
        <v>12</v>
      </c>
      <c r="I11" s="2" t="s">
        <v>235</v>
      </c>
      <c r="J11" s="2">
        <v>2</v>
      </c>
      <c r="K11" s="2">
        <v>1</v>
      </c>
      <c r="L11" s="2">
        <v>100</v>
      </c>
      <c r="M11" s="23"/>
    </row>
    <row r="12" spans="1:14" ht="38.25">
      <c r="A12" s="69" t="s">
        <v>289</v>
      </c>
      <c r="B12" s="7" t="s">
        <v>25</v>
      </c>
      <c r="C12" s="19" t="s">
        <v>240</v>
      </c>
      <c r="D12" s="20" t="s">
        <v>212</v>
      </c>
      <c r="E12" s="3" t="s">
        <v>182</v>
      </c>
      <c r="F12" s="24">
        <v>679500000</v>
      </c>
      <c r="G12" s="21" t="str">
        <f>VLOOKUP(E12,'[2]Funcionamiento'!$I$3:$J$117,2,FALSE)</f>
        <v>2.43.1</v>
      </c>
      <c r="H12" s="10">
        <v>10</v>
      </c>
      <c r="I12" s="2" t="s">
        <v>235</v>
      </c>
      <c r="J12" s="2">
        <v>2</v>
      </c>
      <c r="K12" s="2">
        <v>1</v>
      </c>
      <c r="L12" s="2">
        <v>10000</v>
      </c>
      <c r="M12" s="91" t="s">
        <v>296</v>
      </c>
      <c r="N12" s="24">
        <v>15808000</v>
      </c>
    </row>
    <row r="13" spans="1:13" ht="38.25">
      <c r="A13" s="69"/>
      <c r="B13" s="7" t="s">
        <v>26</v>
      </c>
      <c r="C13" s="19" t="s">
        <v>260</v>
      </c>
      <c r="D13" s="20" t="s">
        <v>33</v>
      </c>
      <c r="E13" s="3" t="s">
        <v>233</v>
      </c>
      <c r="F13" s="24">
        <v>667500000</v>
      </c>
      <c r="G13" s="21" t="str">
        <f>VLOOKUP(E13,'[2]Funcionamiento'!$I$3:$J$117,2,FALSE)</f>
        <v>3.3.21</v>
      </c>
      <c r="H13" s="2">
        <v>12</v>
      </c>
      <c r="I13" s="2" t="s">
        <v>235</v>
      </c>
      <c r="J13" s="2">
        <v>2</v>
      </c>
      <c r="K13" s="2">
        <v>1</v>
      </c>
      <c r="L13" s="2">
        <v>261</v>
      </c>
      <c r="M13" s="23"/>
    </row>
    <row r="14" spans="1:13" ht="25.5">
      <c r="A14" s="69"/>
      <c r="B14" s="7" t="s">
        <v>27</v>
      </c>
      <c r="C14" s="19" t="s">
        <v>244</v>
      </c>
      <c r="D14" s="20" t="s">
        <v>226</v>
      </c>
      <c r="E14" s="8" t="s">
        <v>200</v>
      </c>
      <c r="F14" s="24">
        <v>600000000</v>
      </c>
      <c r="G14" s="21" t="str">
        <f>VLOOKUP(E14,'[2]Funcionamiento'!$I$3:$J$117,2,FALSE)</f>
        <v>2.35.5.17</v>
      </c>
      <c r="H14" s="2">
        <v>12</v>
      </c>
      <c r="I14" s="2" t="s">
        <v>235</v>
      </c>
      <c r="J14" s="2">
        <v>2</v>
      </c>
      <c r="K14" s="2">
        <v>1</v>
      </c>
      <c r="L14" s="2">
        <v>1</v>
      </c>
      <c r="M14" s="23"/>
    </row>
    <row r="15" spans="1:13" ht="38.25">
      <c r="A15" s="69"/>
      <c r="B15" s="7" t="s">
        <v>27</v>
      </c>
      <c r="C15" s="19" t="s">
        <v>244</v>
      </c>
      <c r="D15" s="20" t="s">
        <v>224</v>
      </c>
      <c r="E15" s="8" t="s">
        <v>198</v>
      </c>
      <c r="F15" s="24">
        <v>500000000</v>
      </c>
      <c r="G15" s="21" t="str">
        <f>VLOOKUP(E15,'[2]Funcionamiento'!$I$3:$J$117,2,FALSE)</f>
        <v>2.35.4</v>
      </c>
      <c r="H15" s="2">
        <v>12</v>
      </c>
      <c r="I15" s="2" t="s">
        <v>235</v>
      </c>
      <c r="J15" s="2">
        <v>2</v>
      </c>
      <c r="K15" s="2">
        <v>1</v>
      </c>
      <c r="L15" s="2">
        <v>1</v>
      </c>
      <c r="M15" s="23"/>
    </row>
    <row r="16" spans="1:13" ht="38.25">
      <c r="A16" s="69"/>
      <c r="B16" s="7" t="s">
        <v>26</v>
      </c>
      <c r="C16" s="19" t="s">
        <v>261</v>
      </c>
      <c r="D16" s="20" t="s">
        <v>34</v>
      </c>
      <c r="E16" s="3" t="s">
        <v>234</v>
      </c>
      <c r="F16" s="24">
        <v>468700000</v>
      </c>
      <c r="G16" s="21" t="str">
        <f>VLOOKUP(E16,'[2]Funcionamiento'!$I$3:$J$117,2,FALSE)</f>
        <v>2.31.17</v>
      </c>
      <c r="H16" s="2">
        <v>12</v>
      </c>
      <c r="I16" s="2" t="s">
        <v>235</v>
      </c>
      <c r="J16" s="2">
        <v>2</v>
      </c>
      <c r="K16" s="2">
        <v>1</v>
      </c>
      <c r="L16" s="2">
        <v>261</v>
      </c>
      <c r="M16" s="23"/>
    </row>
    <row r="17" spans="1:13" ht="38.25">
      <c r="A17" s="69"/>
      <c r="B17" s="7" t="s">
        <v>25</v>
      </c>
      <c r="C17" s="19" t="s">
        <v>240</v>
      </c>
      <c r="D17" s="20" t="s">
        <v>212</v>
      </c>
      <c r="E17" s="3" t="s">
        <v>12</v>
      </c>
      <c r="F17" s="24">
        <v>453000000</v>
      </c>
      <c r="G17" s="21" t="str">
        <f>VLOOKUP(E17,'[2]Funcionamiento'!$I$3:$J$117,2,FALSE)</f>
        <v>2.43.1</v>
      </c>
      <c r="H17" s="10">
        <v>12</v>
      </c>
      <c r="I17" s="2" t="s">
        <v>235</v>
      </c>
      <c r="J17" s="2">
        <v>2</v>
      </c>
      <c r="K17" s="2">
        <v>1</v>
      </c>
      <c r="L17" s="2">
        <v>1</v>
      </c>
      <c r="M17" s="23"/>
    </row>
    <row r="18" spans="1:13" ht="25.5">
      <c r="A18" s="69"/>
      <c r="B18" s="7" t="s">
        <v>27</v>
      </c>
      <c r="C18" s="19" t="s">
        <v>244</v>
      </c>
      <c r="D18" s="20" t="s">
        <v>225</v>
      </c>
      <c r="E18" s="8" t="s">
        <v>199</v>
      </c>
      <c r="F18" s="24">
        <v>450000000</v>
      </c>
      <c r="G18" s="21" t="str">
        <f>VLOOKUP(E18,'[2]Funcionamiento'!$I$3:$J$117,2,FALSE)</f>
        <v>2.35.5.16</v>
      </c>
      <c r="H18" s="2">
        <v>12</v>
      </c>
      <c r="I18" s="2" t="s">
        <v>235</v>
      </c>
      <c r="J18" s="2">
        <v>2</v>
      </c>
      <c r="K18" s="2">
        <v>1</v>
      </c>
      <c r="L18" s="2">
        <v>1</v>
      </c>
      <c r="M18" s="23"/>
    </row>
    <row r="19" spans="1:13" ht="25.5">
      <c r="A19" s="69"/>
      <c r="B19" s="7" t="s">
        <v>27</v>
      </c>
      <c r="C19" s="19" t="s">
        <v>244</v>
      </c>
      <c r="D19" s="20" t="s">
        <v>228</v>
      </c>
      <c r="E19" s="3" t="s">
        <v>205</v>
      </c>
      <c r="F19" s="24">
        <v>404000000</v>
      </c>
      <c r="G19" s="21" t="str">
        <f>VLOOKUP(E19,'[2]Funcionamiento'!$I$3:$J$117,2,FALSE)</f>
        <v>2.35.1</v>
      </c>
      <c r="H19" s="10">
        <v>12</v>
      </c>
      <c r="I19" s="2" t="s">
        <v>235</v>
      </c>
      <c r="J19" s="2">
        <v>2</v>
      </c>
      <c r="K19" s="2">
        <v>1</v>
      </c>
      <c r="L19" s="2">
        <v>2800</v>
      </c>
      <c r="M19" s="23"/>
    </row>
    <row r="20" spans="1:13" ht="38.25">
      <c r="A20" s="69"/>
      <c r="B20" s="7" t="s">
        <v>25</v>
      </c>
      <c r="C20" s="19" t="s">
        <v>245</v>
      </c>
      <c r="D20" s="20" t="s">
        <v>13</v>
      </c>
      <c r="E20" s="3" t="s">
        <v>5</v>
      </c>
      <c r="F20" s="24">
        <v>400000000</v>
      </c>
      <c r="G20" s="21" t="str">
        <f>VLOOKUP(E20,'[2]Funcionamiento'!$I$3:$J$117,2,FALSE)</f>
        <v>2.32.2.1.1</v>
      </c>
      <c r="H20" s="10">
        <v>12</v>
      </c>
      <c r="I20" s="2" t="s">
        <v>235</v>
      </c>
      <c r="J20" s="2">
        <v>2</v>
      </c>
      <c r="K20" s="2">
        <v>1</v>
      </c>
      <c r="L20" s="2">
        <v>1</v>
      </c>
      <c r="M20" s="23"/>
    </row>
    <row r="21" spans="1:13" ht="25.5">
      <c r="A21" s="69"/>
      <c r="B21" s="7" t="s">
        <v>27</v>
      </c>
      <c r="C21" s="19" t="s">
        <v>244</v>
      </c>
      <c r="D21" s="20" t="s">
        <v>227</v>
      </c>
      <c r="E21" s="3" t="s">
        <v>202</v>
      </c>
      <c r="F21" s="24">
        <v>400000000</v>
      </c>
      <c r="G21" s="21" t="str">
        <f>VLOOKUP(E21,'[2]Funcionamiento'!$I$3:$J$117,2,FALSE)</f>
        <v>2.35.19</v>
      </c>
      <c r="H21" s="10">
        <v>12</v>
      </c>
      <c r="I21" s="2" t="s">
        <v>235</v>
      </c>
      <c r="J21" s="2">
        <v>2</v>
      </c>
      <c r="K21" s="2">
        <v>1</v>
      </c>
      <c r="L21" s="2">
        <v>10000</v>
      </c>
      <c r="M21" s="23"/>
    </row>
    <row r="22" spans="1:13" ht="25.5">
      <c r="A22" s="69"/>
      <c r="B22" s="7" t="s">
        <v>22</v>
      </c>
      <c r="C22" s="19" t="s">
        <v>238</v>
      </c>
      <c r="D22" s="20" t="s">
        <v>209</v>
      </c>
      <c r="E22" s="3" t="s">
        <v>119</v>
      </c>
      <c r="F22" s="24">
        <v>395766311</v>
      </c>
      <c r="G22" s="21" t="str">
        <f>VLOOKUP(E22,'[2]Funcionamiento'!$I$3:$J$117,2,FALSE)</f>
        <v>2.36.1</v>
      </c>
      <c r="H22" s="10">
        <v>3</v>
      </c>
      <c r="I22" s="2" t="s">
        <v>235</v>
      </c>
      <c r="J22" s="2">
        <v>2</v>
      </c>
      <c r="K22" s="2">
        <v>1</v>
      </c>
      <c r="L22" s="2">
        <v>1500</v>
      </c>
      <c r="M22" s="23"/>
    </row>
    <row r="23" spans="1:13" ht="25.5">
      <c r="A23" s="69"/>
      <c r="B23" s="7" t="s">
        <v>22</v>
      </c>
      <c r="C23" s="19" t="s">
        <v>242</v>
      </c>
      <c r="D23" s="20" t="s">
        <v>221</v>
      </c>
      <c r="E23" s="8" t="s">
        <v>177</v>
      </c>
      <c r="F23" s="24">
        <v>395000000</v>
      </c>
      <c r="G23" s="21" t="str">
        <f>VLOOKUP(E23,'[2]Funcionamiento'!$I$3:$J$117,2,FALSE)</f>
        <v>1.70.7</v>
      </c>
      <c r="H23" s="2">
        <v>12</v>
      </c>
      <c r="I23" s="2" t="s">
        <v>235</v>
      </c>
      <c r="J23" s="2">
        <v>2</v>
      </c>
      <c r="K23" s="2">
        <v>1</v>
      </c>
      <c r="L23" s="2">
        <v>125000</v>
      </c>
      <c r="M23" s="23"/>
    </row>
    <row r="24" spans="1:13" ht="25.5">
      <c r="A24" s="69"/>
      <c r="B24" s="7" t="s">
        <v>22</v>
      </c>
      <c r="C24" s="19" t="s">
        <v>238</v>
      </c>
      <c r="D24" s="20" t="s">
        <v>209</v>
      </c>
      <c r="E24" s="3" t="s">
        <v>118</v>
      </c>
      <c r="F24" s="24">
        <v>300000000</v>
      </c>
      <c r="G24" s="21" t="str">
        <f>VLOOKUP(E24,'[2]Funcionamiento'!$I$3:$J$117,2,FALSE)</f>
        <v>2.36.1</v>
      </c>
      <c r="H24" s="10">
        <v>12</v>
      </c>
      <c r="I24" s="2" t="s">
        <v>235</v>
      </c>
      <c r="J24" s="2">
        <v>2</v>
      </c>
      <c r="K24" s="2">
        <v>1</v>
      </c>
      <c r="L24" s="2">
        <v>1500</v>
      </c>
      <c r="M24" s="23"/>
    </row>
    <row r="25" spans="1:13" ht="38.25">
      <c r="A25" s="69"/>
      <c r="B25" s="7" t="s">
        <v>25</v>
      </c>
      <c r="C25" s="19" t="s">
        <v>241</v>
      </c>
      <c r="D25" s="20" t="s">
        <v>214</v>
      </c>
      <c r="E25" s="3" t="s">
        <v>191</v>
      </c>
      <c r="F25" s="24">
        <v>300000000</v>
      </c>
      <c r="G25" s="21" t="str">
        <f>VLOOKUP(E25,'[2]Funcionamiento'!$I$3:$J$117,2,FALSE)</f>
        <v>2.24.1</v>
      </c>
      <c r="H25" s="10">
        <v>12</v>
      </c>
      <c r="I25" s="2" t="s">
        <v>235</v>
      </c>
      <c r="J25" s="2">
        <v>2</v>
      </c>
      <c r="K25" s="2">
        <v>1</v>
      </c>
      <c r="L25" s="2">
        <v>749</v>
      </c>
      <c r="M25" s="23"/>
    </row>
    <row r="26" spans="1:13" ht="25.5">
      <c r="A26" s="69"/>
      <c r="B26" s="7" t="s">
        <v>22</v>
      </c>
      <c r="C26" s="19" t="s">
        <v>240</v>
      </c>
      <c r="D26" s="20" t="s">
        <v>213</v>
      </c>
      <c r="E26" s="8" t="s">
        <v>178</v>
      </c>
      <c r="F26" s="24">
        <v>266763220</v>
      </c>
      <c r="G26" s="21" t="str">
        <f>VLOOKUP(E26,'[2]Funcionamiento'!$I$3:$J$117,2,FALSE)</f>
        <v>2.43.1</v>
      </c>
      <c r="H26" s="2">
        <v>12</v>
      </c>
      <c r="I26" s="2" t="s">
        <v>235</v>
      </c>
      <c r="J26" s="2">
        <v>2</v>
      </c>
      <c r="K26" s="2">
        <v>4</v>
      </c>
      <c r="L26" s="2">
        <v>1500</v>
      </c>
      <c r="M26" s="23"/>
    </row>
    <row r="27" spans="1:13" ht="25.5">
      <c r="A27" s="69"/>
      <c r="B27" s="7" t="s">
        <v>22</v>
      </c>
      <c r="C27" s="19" t="s">
        <v>238</v>
      </c>
      <c r="D27" s="20" t="s">
        <v>208</v>
      </c>
      <c r="E27" s="8" t="s">
        <v>128</v>
      </c>
      <c r="F27" s="24">
        <v>220000000</v>
      </c>
      <c r="G27" s="21" t="str">
        <f>VLOOKUP(E27,'[2]Funcionamiento'!$I$3:$J$117,2,FALSE)</f>
        <v>1.22.1.1</v>
      </c>
      <c r="H27" s="2">
        <v>8</v>
      </c>
      <c r="I27" s="2" t="s">
        <v>235</v>
      </c>
      <c r="J27" s="2">
        <v>5</v>
      </c>
      <c r="K27" s="2">
        <v>4</v>
      </c>
      <c r="L27" s="2">
        <v>749</v>
      </c>
      <c r="M27" s="23"/>
    </row>
    <row r="28" spans="1:13" ht="25.5">
      <c r="A28" s="69"/>
      <c r="B28" s="7" t="s">
        <v>22</v>
      </c>
      <c r="C28" s="19" t="s">
        <v>246</v>
      </c>
      <c r="D28" s="20" t="s">
        <v>14</v>
      </c>
      <c r="E28" s="8" t="s">
        <v>157</v>
      </c>
      <c r="F28" s="24">
        <v>199630200</v>
      </c>
      <c r="G28" s="21" t="str">
        <f>VLOOKUP(E28,'[2]Funcionamiento'!$I$3:$J$117,2,FALSE)</f>
        <v>1.52.2.2.7</v>
      </c>
      <c r="H28" s="2">
        <v>12</v>
      </c>
      <c r="I28" s="2" t="s">
        <v>235</v>
      </c>
      <c r="J28" s="2">
        <v>2</v>
      </c>
      <c r="K28" s="2">
        <v>4</v>
      </c>
      <c r="L28" s="2">
        <v>2552</v>
      </c>
      <c r="M28" s="23"/>
    </row>
    <row r="29" spans="1:13" ht="25.5">
      <c r="A29" s="69"/>
      <c r="B29" s="7" t="s">
        <v>25</v>
      </c>
      <c r="C29" s="19" t="s">
        <v>238</v>
      </c>
      <c r="D29" s="20" t="s">
        <v>209</v>
      </c>
      <c r="E29" s="3" t="s">
        <v>185</v>
      </c>
      <c r="F29" s="24">
        <v>192525000</v>
      </c>
      <c r="G29" s="21" t="str">
        <f>VLOOKUP(E29,'[2]Funcionamiento'!$I$3:$J$117,2,FALSE)</f>
        <v>2.43.1</v>
      </c>
      <c r="H29" s="10">
        <v>10</v>
      </c>
      <c r="I29" s="2" t="s">
        <v>235</v>
      </c>
      <c r="J29" s="2">
        <v>3</v>
      </c>
      <c r="K29" s="2">
        <v>4</v>
      </c>
      <c r="L29" s="2">
        <v>1</v>
      </c>
      <c r="M29" s="23"/>
    </row>
    <row r="30" spans="1:13" ht="25.5">
      <c r="A30" s="69"/>
      <c r="B30" s="7" t="s">
        <v>22</v>
      </c>
      <c r="C30" s="19" t="s">
        <v>238</v>
      </c>
      <c r="D30" s="20" t="s">
        <v>209</v>
      </c>
      <c r="E30" s="3" t="s">
        <v>122</v>
      </c>
      <c r="F30" s="24">
        <v>190000000</v>
      </c>
      <c r="G30" s="21" t="str">
        <f>VLOOKUP(E30,'[2]Funcionamiento'!$I$3:$J$117,2,FALSE)</f>
        <v>2.36.1</v>
      </c>
      <c r="H30" s="10">
        <v>8</v>
      </c>
      <c r="I30" s="2" t="s">
        <v>235</v>
      </c>
      <c r="J30" s="2">
        <v>2</v>
      </c>
      <c r="K30" s="2">
        <v>4</v>
      </c>
      <c r="L30" s="2">
        <f>+L29</f>
        <v>1</v>
      </c>
      <c r="M30" s="23"/>
    </row>
    <row r="31" spans="1:13" ht="25.5">
      <c r="A31" s="69"/>
      <c r="B31" s="7" t="s">
        <v>22</v>
      </c>
      <c r="C31" s="19" t="s">
        <v>241</v>
      </c>
      <c r="D31" s="20" t="s">
        <v>215</v>
      </c>
      <c r="E31" s="8" t="s">
        <v>165</v>
      </c>
      <c r="F31" s="24">
        <v>189643000</v>
      </c>
      <c r="G31" s="21" t="str">
        <f>VLOOKUP(E31,'[2]Funcionamiento'!$I$3:$J$117,2,FALSE)</f>
        <v>2.24.1</v>
      </c>
      <c r="H31" s="2">
        <v>12</v>
      </c>
      <c r="I31" s="2" t="s">
        <v>235</v>
      </c>
      <c r="J31" s="2">
        <v>2</v>
      </c>
      <c r="K31" s="2">
        <v>4</v>
      </c>
      <c r="L31" s="2">
        <v>2500</v>
      </c>
      <c r="M31" s="23"/>
    </row>
    <row r="32" spans="1:13" ht="25.5">
      <c r="A32" s="69"/>
      <c r="B32" s="7" t="s">
        <v>22</v>
      </c>
      <c r="C32" s="19" t="s">
        <v>241</v>
      </c>
      <c r="D32" s="20" t="s">
        <v>218</v>
      </c>
      <c r="E32" s="8" t="s">
        <v>166</v>
      </c>
      <c r="F32" s="24">
        <v>167174410</v>
      </c>
      <c r="G32" s="21" t="str">
        <f>VLOOKUP(E32,'[2]Funcionamiento'!$I$3:$J$117,2,FALSE)</f>
        <v>2.24.1</v>
      </c>
      <c r="H32" s="2">
        <v>12</v>
      </c>
      <c r="I32" s="2" t="s">
        <v>235</v>
      </c>
      <c r="J32" s="2">
        <v>2</v>
      </c>
      <c r="K32" s="2">
        <v>4</v>
      </c>
      <c r="L32" s="2">
        <v>2500</v>
      </c>
      <c r="M32" s="23"/>
    </row>
    <row r="33" spans="1:13" ht="63.75">
      <c r="A33" s="69"/>
      <c r="B33" s="7" t="s">
        <v>26</v>
      </c>
      <c r="C33" s="19" t="s">
        <v>244</v>
      </c>
      <c r="D33" s="20" t="s">
        <v>223</v>
      </c>
      <c r="E33" s="3" t="s">
        <v>30</v>
      </c>
      <c r="F33" s="24">
        <v>160000000</v>
      </c>
      <c r="G33" s="21" t="str">
        <f>VLOOKUP(E33,'[2]Funcionamiento'!$I$3:$J$117,2,FALSE)</f>
        <v>2.35.5</v>
      </c>
      <c r="H33" s="10">
        <v>12</v>
      </c>
      <c r="I33" s="2" t="s">
        <v>235</v>
      </c>
      <c r="J33" s="2">
        <v>2</v>
      </c>
      <c r="K33" s="2">
        <v>4</v>
      </c>
      <c r="L33" s="2">
        <v>749</v>
      </c>
      <c r="M33" s="23"/>
    </row>
    <row r="34" spans="1:13" ht="38.25">
      <c r="A34" s="69"/>
      <c r="B34" s="7" t="s">
        <v>25</v>
      </c>
      <c r="C34" s="19" t="s">
        <v>247</v>
      </c>
      <c r="D34" s="20" t="s">
        <v>21</v>
      </c>
      <c r="E34" s="3" t="s">
        <v>6</v>
      </c>
      <c r="F34" s="24">
        <v>150000000</v>
      </c>
      <c r="G34" s="21" t="str">
        <f>VLOOKUP(E34,'[2]Funcionamiento'!$I$3:$J$117,2,FALSE)</f>
        <v>2.32.4</v>
      </c>
      <c r="H34" s="10">
        <v>12</v>
      </c>
      <c r="I34" s="2" t="s">
        <v>235</v>
      </c>
      <c r="J34" s="2">
        <v>2</v>
      </c>
      <c r="K34" s="2">
        <v>4</v>
      </c>
      <c r="L34" s="2">
        <v>30000</v>
      </c>
      <c r="M34" s="23"/>
    </row>
    <row r="35" spans="1:13" ht="25.5">
      <c r="A35" s="69"/>
      <c r="B35" s="7" t="s">
        <v>22</v>
      </c>
      <c r="C35" s="19" t="s">
        <v>247</v>
      </c>
      <c r="D35" s="20" t="s">
        <v>21</v>
      </c>
      <c r="E35" s="8" t="s">
        <v>158</v>
      </c>
      <c r="F35" s="24">
        <v>139453840</v>
      </c>
      <c r="G35" s="21" t="str">
        <f>VLOOKUP(E35,'[2]Funcionamiento'!$I$3:$J$117,2,FALSE)</f>
        <v>1.70.7</v>
      </c>
      <c r="H35" s="2">
        <v>12</v>
      </c>
      <c r="I35" s="2" t="s">
        <v>235</v>
      </c>
      <c r="J35" s="2">
        <v>2</v>
      </c>
      <c r="K35" s="2">
        <v>4</v>
      </c>
      <c r="L35" s="2">
        <v>780000</v>
      </c>
      <c r="M35" s="23"/>
    </row>
    <row r="36" spans="1:13" ht="38.25">
      <c r="A36" s="69"/>
      <c r="B36" s="7" t="s">
        <v>25</v>
      </c>
      <c r="C36" s="19" t="s">
        <v>246</v>
      </c>
      <c r="D36" s="20" t="s">
        <v>15</v>
      </c>
      <c r="E36" s="3" t="s">
        <v>10</v>
      </c>
      <c r="F36" s="24">
        <v>137500000</v>
      </c>
      <c r="G36" s="21" t="str">
        <f>VLOOKUP(E36,'[2]Funcionamiento'!$I$3:$J$117,2,FALSE)</f>
        <v>1.47.2</v>
      </c>
      <c r="H36" s="10">
        <v>11</v>
      </c>
      <c r="I36" s="2" t="s">
        <v>235</v>
      </c>
      <c r="J36" s="2">
        <v>2</v>
      </c>
      <c r="K36" s="2">
        <v>4</v>
      </c>
      <c r="L36" s="2">
        <v>55000</v>
      </c>
      <c r="M36" s="23"/>
    </row>
    <row r="37" spans="1:13" ht="25.5">
      <c r="A37" s="69"/>
      <c r="B37" s="7" t="s">
        <v>22</v>
      </c>
      <c r="C37" s="19" t="s">
        <v>241</v>
      </c>
      <c r="D37" s="20" t="s">
        <v>220</v>
      </c>
      <c r="E37" s="8" t="s">
        <v>145</v>
      </c>
      <c r="F37" s="24">
        <v>128106000</v>
      </c>
      <c r="G37" s="21" t="str">
        <f>VLOOKUP(E37,'[2]Funcionamiento'!$I$3:$J$117,2,FALSE)</f>
        <v>2.24.1.1.5</v>
      </c>
      <c r="H37" s="2">
        <v>12</v>
      </c>
      <c r="I37" s="2" t="s">
        <v>235</v>
      </c>
      <c r="J37" s="2">
        <v>2</v>
      </c>
      <c r="K37" s="2">
        <v>4</v>
      </c>
      <c r="L37" s="2">
        <v>749</v>
      </c>
      <c r="M37" s="23"/>
    </row>
    <row r="38" spans="1:13" ht="25.5">
      <c r="A38" s="69"/>
      <c r="B38" s="7" t="s">
        <v>28</v>
      </c>
      <c r="C38" s="19" t="s">
        <v>247</v>
      </c>
      <c r="D38" s="20" t="s">
        <v>17</v>
      </c>
      <c r="E38" s="8" t="s">
        <v>197</v>
      </c>
      <c r="F38" s="24">
        <v>125000000</v>
      </c>
      <c r="G38" s="21" t="str">
        <f>VLOOKUP(E38,'[2]Funcionamiento'!$I$3:$J$117,2,FALSE)</f>
        <v>1.53.1</v>
      </c>
      <c r="H38" s="2">
        <v>3</v>
      </c>
      <c r="I38" s="2" t="s">
        <v>235</v>
      </c>
      <c r="J38" s="2">
        <v>10</v>
      </c>
      <c r="K38" s="2">
        <v>4</v>
      </c>
      <c r="L38" s="2">
        <v>2500</v>
      </c>
      <c r="M38" s="23"/>
    </row>
    <row r="39" spans="1:13" ht="38.25">
      <c r="A39" s="69"/>
      <c r="B39" s="7" t="s">
        <v>22</v>
      </c>
      <c r="C39" s="19" t="s">
        <v>242</v>
      </c>
      <c r="D39" s="20" t="s">
        <v>221</v>
      </c>
      <c r="E39" s="3" t="s">
        <v>117</v>
      </c>
      <c r="F39" s="24">
        <v>120000000</v>
      </c>
      <c r="G39" s="21" t="str">
        <f>VLOOKUP(E39,'[2]Funcionamiento'!$I$3:$J$117,2,FALSE)</f>
        <v>3.3.21</v>
      </c>
      <c r="H39" s="10">
        <v>12</v>
      </c>
      <c r="I39" s="2" t="s">
        <v>235</v>
      </c>
      <c r="J39" s="2">
        <v>2</v>
      </c>
      <c r="K39" s="2">
        <v>4</v>
      </c>
      <c r="L39" s="2">
        <v>1</v>
      </c>
      <c r="M39" s="23"/>
    </row>
    <row r="40" spans="1:13" ht="51">
      <c r="A40" s="69"/>
      <c r="B40" s="7" t="s">
        <v>25</v>
      </c>
      <c r="C40" s="19" t="s">
        <v>245</v>
      </c>
      <c r="D40" s="20" t="s">
        <v>142</v>
      </c>
      <c r="E40" s="3" t="s">
        <v>7</v>
      </c>
      <c r="F40" s="24">
        <v>120000000</v>
      </c>
      <c r="G40" s="21" t="str">
        <f>VLOOKUP(E40,'[2]Funcionamiento'!$I$3:$J$117,2,FALSE)</f>
        <v>1.47.4.8</v>
      </c>
      <c r="H40" s="10">
        <v>12</v>
      </c>
      <c r="I40" s="2" t="s">
        <v>235</v>
      </c>
      <c r="J40" s="2">
        <v>2</v>
      </c>
      <c r="K40" s="2">
        <v>4</v>
      </c>
      <c r="L40" s="2">
        <v>100000</v>
      </c>
      <c r="M40" s="23"/>
    </row>
    <row r="41" spans="1:13" ht="51">
      <c r="A41" s="69"/>
      <c r="B41" s="7" t="s">
        <v>25</v>
      </c>
      <c r="C41" s="19" t="s">
        <v>240</v>
      </c>
      <c r="D41" s="20" t="s">
        <v>213</v>
      </c>
      <c r="E41" s="3" t="s">
        <v>188</v>
      </c>
      <c r="F41" s="24">
        <v>112203273.59999998</v>
      </c>
      <c r="G41" s="21" t="str">
        <f>VLOOKUP(E41,'[2]Funcionamiento'!$I$3:$J$117,2,FALSE)</f>
        <v>2.43.1</v>
      </c>
      <c r="H41" s="10">
        <v>12</v>
      </c>
      <c r="I41" s="2" t="s">
        <v>235</v>
      </c>
      <c r="J41" s="2">
        <v>2</v>
      </c>
      <c r="K41" s="2">
        <v>4</v>
      </c>
      <c r="L41" s="2">
        <v>1</v>
      </c>
      <c r="M41" s="23"/>
    </row>
    <row r="42" spans="1:13" ht="63.75">
      <c r="A42" s="69"/>
      <c r="B42" s="7" t="s">
        <v>22</v>
      </c>
      <c r="C42" s="19" t="s">
        <v>241</v>
      </c>
      <c r="D42" s="20" t="s">
        <v>220</v>
      </c>
      <c r="E42" s="3" t="s">
        <v>93</v>
      </c>
      <c r="F42" s="24">
        <v>105000000</v>
      </c>
      <c r="G42" s="21" t="str">
        <f>VLOOKUP(E42,'[2]Funcionamiento'!$I$3:$J$117,2,FALSE)</f>
        <v>2.24.1</v>
      </c>
      <c r="H42" s="10">
        <v>12</v>
      </c>
      <c r="I42" s="2" t="s">
        <v>235</v>
      </c>
      <c r="J42" s="2">
        <v>2</v>
      </c>
      <c r="K42" s="2">
        <v>4</v>
      </c>
      <c r="L42" s="2">
        <v>1</v>
      </c>
      <c r="M42" s="23"/>
    </row>
    <row r="43" spans="1:13" ht="38.25">
      <c r="A43" s="69"/>
      <c r="B43" s="7" t="s">
        <v>25</v>
      </c>
      <c r="C43" s="19" t="s">
        <v>259</v>
      </c>
      <c r="D43" s="20" t="s">
        <v>32</v>
      </c>
      <c r="E43" s="3" t="s">
        <v>186</v>
      </c>
      <c r="F43" s="24">
        <v>103048400</v>
      </c>
      <c r="G43" s="21" t="str">
        <f>VLOOKUP(E43,'[2]Funcionamiento'!$I$3:$J$117,2,FALSE)</f>
        <v>2.43.1</v>
      </c>
      <c r="H43" s="10">
        <v>12</v>
      </c>
      <c r="I43" s="2" t="s">
        <v>235</v>
      </c>
      <c r="J43" s="2">
        <v>2</v>
      </c>
      <c r="K43" s="2">
        <v>4</v>
      </c>
      <c r="L43" s="2">
        <v>1</v>
      </c>
      <c r="M43" s="23"/>
    </row>
    <row r="44" spans="1:13" ht="38.25">
      <c r="A44" s="69"/>
      <c r="B44" s="7" t="s">
        <v>22</v>
      </c>
      <c r="C44" s="19" t="s">
        <v>239</v>
      </c>
      <c r="D44" s="20" t="s">
        <v>211</v>
      </c>
      <c r="E44" s="3" t="s">
        <v>116</v>
      </c>
      <c r="F44" s="24">
        <v>100000000</v>
      </c>
      <c r="G44" s="21" t="str">
        <f>VLOOKUP(E44,'[2]Funcionamiento'!$I$3:$J$117,2,FALSE)</f>
        <v>2.31.17</v>
      </c>
      <c r="H44" s="10">
        <v>12</v>
      </c>
      <c r="I44" s="2" t="s">
        <v>235</v>
      </c>
      <c r="J44" s="2">
        <v>2</v>
      </c>
      <c r="K44" s="2">
        <v>4</v>
      </c>
      <c r="L44" s="2">
        <v>5</v>
      </c>
      <c r="M44" s="23"/>
    </row>
    <row r="45" spans="1:13" ht="25.5">
      <c r="A45" s="69"/>
      <c r="B45" s="7" t="s">
        <v>25</v>
      </c>
      <c r="C45" s="19" t="s">
        <v>241</v>
      </c>
      <c r="D45" s="20" t="s">
        <v>217</v>
      </c>
      <c r="E45" s="3" t="s">
        <v>194</v>
      </c>
      <c r="F45" s="24">
        <v>100000000</v>
      </c>
      <c r="G45" s="21" t="str">
        <f>VLOOKUP(E45,'[2]Funcionamiento'!$I$3:$J$117,2,FALSE)</f>
        <v>2.24.1</v>
      </c>
      <c r="H45" s="10">
        <v>12</v>
      </c>
      <c r="I45" s="2" t="s">
        <v>235</v>
      </c>
      <c r="J45" s="2">
        <v>2</v>
      </c>
      <c r="K45" s="2">
        <v>4</v>
      </c>
      <c r="L45" s="2">
        <v>749</v>
      </c>
      <c r="M45" s="23"/>
    </row>
    <row r="46" spans="1:13" ht="25.5">
      <c r="A46" s="69"/>
      <c r="B46" s="7" t="s">
        <v>27</v>
      </c>
      <c r="C46" s="19" t="s">
        <v>244</v>
      </c>
      <c r="D46" s="20" t="s">
        <v>223</v>
      </c>
      <c r="E46" s="3" t="s">
        <v>204</v>
      </c>
      <c r="F46" s="24">
        <v>100000000</v>
      </c>
      <c r="G46" s="21" t="str">
        <f>VLOOKUP(E46,'[2]Funcionamiento'!$I$3:$J$117,2,FALSE)</f>
        <v>2.35.3</v>
      </c>
      <c r="H46" s="10">
        <v>12</v>
      </c>
      <c r="I46" s="2" t="s">
        <v>235</v>
      </c>
      <c r="J46" s="2">
        <v>2</v>
      </c>
      <c r="K46" s="2">
        <v>4</v>
      </c>
      <c r="L46" s="2">
        <v>150</v>
      </c>
      <c r="M46" s="23"/>
    </row>
    <row r="47" spans="1:13" ht="38.25">
      <c r="A47" s="69"/>
      <c r="B47" s="7" t="s">
        <v>26</v>
      </c>
      <c r="C47" s="19" t="s">
        <v>247</v>
      </c>
      <c r="D47" s="20" t="s">
        <v>20</v>
      </c>
      <c r="E47" s="3" t="s">
        <v>229</v>
      </c>
      <c r="F47" s="24">
        <v>100000000</v>
      </c>
      <c r="G47" s="21" t="str">
        <f>VLOOKUP(E47,'[2]Funcionamiento'!$I$3:$J$117,2,FALSE)</f>
        <v>2.31.17</v>
      </c>
      <c r="H47" s="2">
        <v>12</v>
      </c>
      <c r="I47" s="2" t="s">
        <v>235</v>
      </c>
      <c r="J47" s="2">
        <v>2</v>
      </c>
      <c r="K47" s="2">
        <v>4</v>
      </c>
      <c r="L47" s="2">
        <v>1</v>
      </c>
      <c r="M47" s="23"/>
    </row>
    <row r="48" spans="1:13" ht="51">
      <c r="A48" s="69"/>
      <c r="B48" s="7" t="s">
        <v>24</v>
      </c>
      <c r="C48" s="19" t="s">
        <v>238</v>
      </c>
      <c r="D48" s="20" t="s">
        <v>209</v>
      </c>
      <c r="E48" s="3" t="s">
        <v>230</v>
      </c>
      <c r="F48" s="24">
        <v>100000000</v>
      </c>
      <c r="G48" s="21" t="str">
        <f>VLOOKUP(E48,'[2]Funcionamiento'!$I$3:$J$117,2,FALSE)</f>
        <v>2.36.1</v>
      </c>
      <c r="H48" s="2">
        <v>12</v>
      </c>
      <c r="I48" s="2" t="s">
        <v>235</v>
      </c>
      <c r="J48" s="2">
        <v>2</v>
      </c>
      <c r="K48" s="2">
        <v>4</v>
      </c>
      <c r="L48" s="2">
        <f>749*2</f>
        <v>1498</v>
      </c>
      <c r="M48" s="23"/>
    </row>
    <row r="49" spans="1:13" ht="38.25">
      <c r="A49" s="69"/>
      <c r="B49" s="7" t="s">
        <v>26</v>
      </c>
      <c r="C49" s="19" t="s">
        <v>258</v>
      </c>
      <c r="D49" s="20" t="s">
        <v>31</v>
      </c>
      <c r="E49" s="3" t="s">
        <v>232</v>
      </c>
      <c r="F49" s="24">
        <v>100000000</v>
      </c>
      <c r="G49" s="21" t="str">
        <f>VLOOKUP(E49,'[2]Funcionamiento'!$I$3:$J$117,2,FALSE)</f>
        <v>2.10.8</v>
      </c>
      <c r="H49" s="2">
        <v>12</v>
      </c>
      <c r="I49" s="2" t="s">
        <v>235</v>
      </c>
      <c r="J49" s="2">
        <v>2</v>
      </c>
      <c r="K49" s="2">
        <v>4</v>
      </c>
      <c r="L49" s="2">
        <v>261</v>
      </c>
      <c r="M49" s="23"/>
    </row>
    <row r="50" spans="1:13" ht="25.5">
      <c r="A50" s="69"/>
      <c r="B50" s="7" t="s">
        <v>22</v>
      </c>
      <c r="C50" s="19" t="s">
        <v>239</v>
      </c>
      <c r="D50" s="20" t="s">
        <v>211</v>
      </c>
      <c r="E50" s="8" t="s">
        <v>161</v>
      </c>
      <c r="F50" s="24">
        <v>96972925</v>
      </c>
      <c r="G50" s="21" t="str">
        <f>VLOOKUP(E50,'[2]Funcionamiento'!$I$3:$J$117,2,FALSE)</f>
        <v>2.31.17</v>
      </c>
      <c r="H50" s="2">
        <v>12</v>
      </c>
      <c r="I50" s="2" t="s">
        <v>235</v>
      </c>
      <c r="J50" s="2">
        <v>2</v>
      </c>
      <c r="K50" s="2">
        <v>4</v>
      </c>
      <c r="L50" s="2">
        <v>1</v>
      </c>
      <c r="M50" s="23"/>
    </row>
    <row r="51" spans="1:13" ht="25.5">
      <c r="A51" s="69"/>
      <c r="B51" s="7" t="s">
        <v>22</v>
      </c>
      <c r="C51" s="19" t="s">
        <v>241</v>
      </c>
      <c r="D51" s="20" t="s">
        <v>220</v>
      </c>
      <c r="E51" s="8" t="s">
        <v>143</v>
      </c>
      <c r="F51" s="24">
        <v>88472000</v>
      </c>
      <c r="G51" s="21" t="str">
        <f>VLOOKUP(E51,'[2]Funcionamiento'!$I$3:$J$117,2,FALSE)</f>
        <v>2.24.1</v>
      </c>
      <c r="H51" s="2">
        <v>12</v>
      </c>
      <c r="I51" s="2" t="s">
        <v>235</v>
      </c>
      <c r="J51" s="2">
        <v>2</v>
      </c>
      <c r="K51" s="2">
        <v>6</v>
      </c>
      <c r="L51" s="2">
        <v>749</v>
      </c>
      <c r="M51" s="23"/>
    </row>
    <row r="52" spans="1:13" ht="38.25">
      <c r="A52" s="69"/>
      <c r="B52" s="7" t="s">
        <v>22</v>
      </c>
      <c r="C52" s="19" t="s">
        <v>238</v>
      </c>
      <c r="D52" s="20" t="s">
        <v>208</v>
      </c>
      <c r="E52" s="3" t="s">
        <v>124</v>
      </c>
      <c r="F52" s="24">
        <v>87500000</v>
      </c>
      <c r="G52" s="21" t="str">
        <f>VLOOKUP(E52,'[2]Funcionamiento'!$I$3:$J$117,2,FALSE)</f>
        <v>2.18.3</v>
      </c>
      <c r="H52" s="10">
        <v>6</v>
      </c>
      <c r="I52" s="2" t="s">
        <v>235</v>
      </c>
      <c r="J52" s="2">
        <v>7</v>
      </c>
      <c r="K52" s="2">
        <v>5</v>
      </c>
      <c r="L52" s="2">
        <v>1</v>
      </c>
      <c r="M52" s="25"/>
    </row>
    <row r="53" spans="1:13" ht="25.5">
      <c r="A53" s="69"/>
      <c r="B53" s="7" t="s">
        <v>22</v>
      </c>
      <c r="C53" s="19" t="s">
        <v>247</v>
      </c>
      <c r="D53" s="20" t="s">
        <v>18</v>
      </c>
      <c r="E53" s="8" t="s">
        <v>167</v>
      </c>
      <c r="F53" s="24">
        <v>85000000</v>
      </c>
      <c r="G53" s="21" t="str">
        <f>VLOOKUP(E53,'[2]Funcionamiento'!$I$3:$J$117,2,FALSE)</f>
        <v>1.70.7</v>
      </c>
      <c r="H53" s="2">
        <v>12</v>
      </c>
      <c r="I53" s="2" t="s">
        <v>235</v>
      </c>
      <c r="J53" s="2">
        <v>2</v>
      </c>
      <c r="K53" s="2">
        <v>5</v>
      </c>
      <c r="L53" s="2">
        <v>1</v>
      </c>
      <c r="M53" s="25"/>
    </row>
    <row r="54" spans="1:13" ht="25.5">
      <c r="A54" s="69"/>
      <c r="B54" s="7" t="s">
        <v>22</v>
      </c>
      <c r="C54" s="19" t="s">
        <v>241</v>
      </c>
      <c r="D54" s="20" t="s">
        <v>220</v>
      </c>
      <c r="E54" s="8" t="s">
        <v>164</v>
      </c>
      <c r="F54" s="24">
        <v>82201200</v>
      </c>
      <c r="G54" s="21" t="str">
        <f>VLOOKUP(E54,'[2]Funcionamiento'!$I$3:$J$117,2,FALSE)</f>
        <v>2.24.1</v>
      </c>
      <c r="H54" s="2">
        <v>12</v>
      </c>
      <c r="I54" s="2" t="s">
        <v>235</v>
      </c>
      <c r="J54" s="2">
        <v>2</v>
      </c>
      <c r="K54" s="2">
        <v>5</v>
      </c>
      <c r="L54" s="2">
        <v>850</v>
      </c>
      <c r="M54" s="25"/>
    </row>
    <row r="55" spans="1:13" ht="36.75" customHeight="1">
      <c r="A55" s="69"/>
      <c r="B55" s="7" t="s">
        <v>27</v>
      </c>
      <c r="C55" s="19" t="s">
        <v>244</v>
      </c>
      <c r="D55" s="20" t="s">
        <v>226</v>
      </c>
      <c r="E55" s="8" t="s">
        <v>201</v>
      </c>
      <c r="F55" s="24">
        <v>80000000</v>
      </c>
      <c r="G55" s="21" t="str">
        <f>VLOOKUP(E55,'[2]Funcionamiento'!$I$3:$J$117,2,FALSE)</f>
        <v>2.35.19</v>
      </c>
      <c r="H55" s="2">
        <v>12</v>
      </c>
      <c r="I55" s="2" t="s">
        <v>235</v>
      </c>
      <c r="J55" s="2">
        <v>2</v>
      </c>
      <c r="K55" s="2">
        <v>5</v>
      </c>
      <c r="L55" s="2">
        <v>10</v>
      </c>
      <c r="M55" s="25"/>
    </row>
    <row r="56" spans="1:13" ht="38.25">
      <c r="A56" s="69"/>
      <c r="B56" s="7" t="s">
        <v>27</v>
      </c>
      <c r="C56" s="19" t="s">
        <v>244</v>
      </c>
      <c r="D56" s="20" t="s">
        <v>224</v>
      </c>
      <c r="E56" s="3" t="s">
        <v>38</v>
      </c>
      <c r="F56" s="24">
        <v>80000000</v>
      </c>
      <c r="G56" s="21" t="str">
        <f>VLOOKUP(E56,'[2]Funcionamiento'!$I$3:$J$117,2,FALSE)</f>
        <v>2.35.1</v>
      </c>
      <c r="H56" s="2">
        <v>12</v>
      </c>
      <c r="I56" s="2" t="s">
        <v>235</v>
      </c>
      <c r="J56" s="2">
        <v>2</v>
      </c>
      <c r="K56" s="2">
        <v>5</v>
      </c>
      <c r="L56" s="2">
        <v>1</v>
      </c>
      <c r="M56" s="25"/>
    </row>
    <row r="57" spans="1:13" ht="25.5">
      <c r="A57" s="69"/>
      <c r="B57" s="7" t="s">
        <v>25</v>
      </c>
      <c r="C57" s="19" t="s">
        <v>240</v>
      </c>
      <c r="D57" s="20" t="s">
        <v>212</v>
      </c>
      <c r="E57" s="3" t="s">
        <v>187</v>
      </c>
      <c r="F57" s="24">
        <v>79275000</v>
      </c>
      <c r="G57" s="21" t="str">
        <f>VLOOKUP(E57,'[2]Funcionamiento'!$I$3:$J$117,2,FALSE)</f>
        <v>2.43.1</v>
      </c>
      <c r="H57" s="10">
        <v>12</v>
      </c>
      <c r="I57" s="2" t="s">
        <v>235</v>
      </c>
      <c r="J57" s="2">
        <v>2</v>
      </c>
      <c r="K57" s="2">
        <v>5</v>
      </c>
      <c r="L57" s="2">
        <v>1</v>
      </c>
      <c r="M57" s="25"/>
    </row>
    <row r="58" spans="1:13" ht="25.5">
      <c r="A58" s="69"/>
      <c r="B58" s="7" t="s">
        <v>22</v>
      </c>
      <c r="C58" s="19" t="s">
        <v>241</v>
      </c>
      <c r="D58" s="20" t="s">
        <v>220</v>
      </c>
      <c r="E58" s="8" t="s">
        <v>151</v>
      </c>
      <c r="F58" s="24">
        <v>71000000</v>
      </c>
      <c r="G58" s="21" t="str">
        <f>VLOOKUP(E58,'[2]Funcionamiento'!$I$3:$J$117,2,FALSE)</f>
        <v>2.24.1</v>
      </c>
      <c r="H58" s="2">
        <v>3</v>
      </c>
      <c r="I58" s="2" t="s">
        <v>235</v>
      </c>
      <c r="J58" s="2">
        <v>3</v>
      </c>
      <c r="K58" s="2">
        <v>6</v>
      </c>
      <c r="L58" s="2">
        <v>100</v>
      </c>
      <c r="M58" s="25"/>
    </row>
    <row r="59" spans="1:13" ht="38.25">
      <c r="A59" s="69"/>
      <c r="B59" s="7" t="s">
        <v>22</v>
      </c>
      <c r="C59" s="19" t="s">
        <v>241</v>
      </c>
      <c r="D59" s="20" t="s">
        <v>219</v>
      </c>
      <c r="E59" s="3" t="s">
        <v>91</v>
      </c>
      <c r="F59" s="24">
        <v>70000000</v>
      </c>
      <c r="G59" s="21" t="str">
        <f>VLOOKUP(E59,'[2]Funcionamiento'!$I$3:$J$117,2,FALSE)</f>
        <v>2.25.2</v>
      </c>
      <c r="H59" s="10">
        <v>12</v>
      </c>
      <c r="I59" s="2" t="s">
        <v>235</v>
      </c>
      <c r="J59" s="2">
        <v>2</v>
      </c>
      <c r="K59" s="2">
        <v>5</v>
      </c>
      <c r="L59" s="2">
        <v>11</v>
      </c>
      <c r="M59" s="25"/>
    </row>
    <row r="60" spans="1:13" ht="25.5">
      <c r="A60" s="69"/>
      <c r="B60" s="7" t="s">
        <v>22</v>
      </c>
      <c r="C60" s="19" t="s">
        <v>241</v>
      </c>
      <c r="D60" s="20" t="s">
        <v>220</v>
      </c>
      <c r="E60" s="8" t="s">
        <v>144</v>
      </c>
      <c r="F60" s="24">
        <v>68680000</v>
      </c>
      <c r="G60" s="21" t="str">
        <f>VLOOKUP(E60,'[2]Funcionamiento'!$I$3:$J$117,2,FALSE)</f>
        <v>2.24.1</v>
      </c>
      <c r="H60" s="2">
        <v>12</v>
      </c>
      <c r="I60" s="2" t="s">
        <v>235</v>
      </c>
      <c r="J60" s="2">
        <v>2</v>
      </c>
      <c r="K60" s="2">
        <v>6</v>
      </c>
      <c r="L60" s="2">
        <v>749</v>
      </c>
      <c r="M60" s="25"/>
    </row>
    <row r="61" spans="1:13" ht="38.25">
      <c r="A61" s="69" t="s">
        <v>301</v>
      </c>
      <c r="B61" s="7" t="s">
        <v>25</v>
      </c>
      <c r="C61" s="19" t="s">
        <v>246</v>
      </c>
      <c r="D61" s="20" t="s">
        <v>16</v>
      </c>
      <c r="E61" s="3" t="s">
        <v>8</v>
      </c>
      <c r="F61" s="24">
        <v>64166666.66666669</v>
      </c>
      <c r="G61" s="21" t="str">
        <f>VLOOKUP(E61,'[2]Funcionamiento'!$I$3:$J$117,2,FALSE)</f>
        <v>1.52.1.43</v>
      </c>
      <c r="H61" s="10">
        <v>11</v>
      </c>
      <c r="I61" s="2" t="s">
        <v>235</v>
      </c>
      <c r="J61" s="2">
        <v>2</v>
      </c>
      <c r="K61" s="2">
        <v>5</v>
      </c>
      <c r="L61" s="2">
        <v>600000</v>
      </c>
      <c r="M61" s="25"/>
    </row>
    <row r="62" spans="1:13" ht="25.5">
      <c r="A62" s="69"/>
      <c r="B62" s="7" t="s">
        <v>25</v>
      </c>
      <c r="C62" s="19" t="s">
        <v>240</v>
      </c>
      <c r="D62" s="20" t="s">
        <v>212</v>
      </c>
      <c r="E62" s="3" t="s">
        <v>11</v>
      </c>
      <c r="F62" s="24">
        <v>63304728</v>
      </c>
      <c r="G62" s="21" t="str">
        <f>VLOOKUP(E62,'[2]Funcionamiento'!$I$3:$J$117,2,FALSE)</f>
        <v>2.43.1</v>
      </c>
      <c r="H62" s="10">
        <v>12</v>
      </c>
      <c r="I62" s="2" t="s">
        <v>235</v>
      </c>
      <c r="J62" s="2">
        <v>2</v>
      </c>
      <c r="K62" s="2">
        <v>5</v>
      </c>
      <c r="L62" s="2">
        <v>1</v>
      </c>
      <c r="M62" s="25"/>
    </row>
    <row r="63" spans="1:13" ht="38.25">
      <c r="A63" s="69"/>
      <c r="B63" s="7" t="s">
        <v>22</v>
      </c>
      <c r="C63" s="19" t="s">
        <v>238</v>
      </c>
      <c r="D63" s="20" t="s">
        <v>208</v>
      </c>
      <c r="E63" s="3" t="s">
        <v>123</v>
      </c>
      <c r="F63" s="24">
        <v>59754167</v>
      </c>
      <c r="G63" s="21" t="str">
        <f>VLOOKUP(E63,'[2]Funcionamiento'!$I$3:$J$117,2,FALSE)</f>
        <v>2.18.3</v>
      </c>
      <c r="H63" s="10">
        <v>4</v>
      </c>
      <c r="I63" s="2" t="s">
        <v>235</v>
      </c>
      <c r="J63" s="2">
        <v>2</v>
      </c>
      <c r="K63" s="2">
        <v>5</v>
      </c>
      <c r="L63" s="2">
        <v>1</v>
      </c>
      <c r="M63" s="25"/>
    </row>
    <row r="64" spans="1:13" ht="38.25">
      <c r="A64" s="69"/>
      <c r="B64" s="7" t="s">
        <v>25</v>
      </c>
      <c r="C64" s="19" t="s">
        <v>241</v>
      </c>
      <c r="D64" s="20" t="s">
        <v>216</v>
      </c>
      <c r="E64" s="3" t="s">
        <v>189</v>
      </c>
      <c r="F64" s="24">
        <v>53916800</v>
      </c>
      <c r="G64" s="21" t="str">
        <f>VLOOKUP(E64,'[2]Funcionamiento'!$I$3:$J$117,2,FALSE)</f>
        <v>2.24.1</v>
      </c>
      <c r="H64" s="10">
        <v>12</v>
      </c>
      <c r="I64" s="2" t="s">
        <v>235</v>
      </c>
      <c r="J64" s="2">
        <v>2</v>
      </c>
      <c r="K64" s="2">
        <v>5</v>
      </c>
      <c r="L64" s="2">
        <v>1524</v>
      </c>
      <c r="M64" s="25"/>
    </row>
    <row r="65" spans="1:13" ht="25.5">
      <c r="A65" s="69"/>
      <c r="B65" s="7" t="s">
        <v>22</v>
      </c>
      <c r="C65" s="19" t="s">
        <v>241</v>
      </c>
      <c r="D65" s="20" t="s">
        <v>220</v>
      </c>
      <c r="E65" s="8" t="s">
        <v>146</v>
      </c>
      <c r="F65" s="24">
        <v>52580000</v>
      </c>
      <c r="G65" s="21" t="str">
        <f>VLOOKUP(E65,'[2]Funcionamiento'!$I$3:$J$117,2,FALSE)</f>
        <v>2.24.1</v>
      </c>
      <c r="H65" s="2">
        <v>12</v>
      </c>
      <c r="I65" s="2" t="s">
        <v>235</v>
      </c>
      <c r="J65" s="2">
        <v>2</v>
      </c>
      <c r="K65" s="2">
        <v>6</v>
      </c>
      <c r="L65" s="2">
        <v>749</v>
      </c>
      <c r="M65" s="25"/>
    </row>
    <row r="66" spans="1:13" ht="25.5">
      <c r="A66" s="69"/>
      <c r="B66" s="7" t="s">
        <v>22</v>
      </c>
      <c r="C66" s="19" t="s">
        <v>239</v>
      </c>
      <c r="D66" s="20" t="s">
        <v>211</v>
      </c>
      <c r="E66" s="8" t="s">
        <v>155</v>
      </c>
      <c r="F66" s="24">
        <v>50000000</v>
      </c>
      <c r="G66" s="21" t="str">
        <f>VLOOKUP(E66,'[2]Funcionamiento'!$I$3:$J$117,2,FALSE)</f>
        <v>2.31.17</v>
      </c>
      <c r="H66" s="2">
        <v>12</v>
      </c>
      <c r="I66" s="2" t="s">
        <v>235</v>
      </c>
      <c r="J66" s="2">
        <v>2</v>
      </c>
      <c r="K66" s="2">
        <v>6</v>
      </c>
      <c r="L66" s="2">
        <v>200</v>
      </c>
      <c r="M66" s="25"/>
    </row>
    <row r="67" spans="1:13" ht="38.25">
      <c r="A67" s="69"/>
      <c r="B67" s="7" t="s">
        <v>22</v>
      </c>
      <c r="C67" s="19" t="s">
        <v>243</v>
      </c>
      <c r="D67" s="20" t="s">
        <v>222</v>
      </c>
      <c r="E67" s="8" t="s">
        <v>171</v>
      </c>
      <c r="F67" s="24">
        <v>50000000</v>
      </c>
      <c r="G67" s="21" t="str">
        <f>VLOOKUP(E67,'[2]Funcionamiento'!$I$3:$J$117,2,FALSE)</f>
        <v>1.64.12.1.9</v>
      </c>
      <c r="H67" s="2">
        <v>8</v>
      </c>
      <c r="I67" s="2" t="s">
        <v>235</v>
      </c>
      <c r="J67" s="2">
        <v>2</v>
      </c>
      <c r="K67" s="2">
        <v>5</v>
      </c>
      <c r="L67" s="2">
        <v>10000</v>
      </c>
      <c r="M67" s="25"/>
    </row>
    <row r="68" spans="1:13" ht="38.25">
      <c r="A68" s="69"/>
      <c r="B68" s="7" t="s">
        <v>22</v>
      </c>
      <c r="C68" s="19" t="s">
        <v>241</v>
      </c>
      <c r="D68" s="20" t="s">
        <v>219</v>
      </c>
      <c r="E68" s="3" t="s">
        <v>92</v>
      </c>
      <c r="F68" s="24">
        <v>50000000</v>
      </c>
      <c r="G68" s="21" t="str">
        <f>VLOOKUP(E68,'[2]Funcionamiento'!$I$3:$J$117,2,FALSE)</f>
        <v>2.25.2</v>
      </c>
      <c r="H68" s="10">
        <v>12</v>
      </c>
      <c r="I68" s="2" t="s">
        <v>235</v>
      </c>
      <c r="J68" s="2">
        <v>2</v>
      </c>
      <c r="K68" s="2">
        <v>5</v>
      </c>
      <c r="L68" s="2">
        <v>11</v>
      </c>
      <c r="M68" s="25"/>
    </row>
    <row r="69" spans="1:13" ht="51">
      <c r="A69" s="69"/>
      <c r="B69" s="7" t="s">
        <v>22</v>
      </c>
      <c r="C69" s="19" t="s">
        <v>241</v>
      </c>
      <c r="D69" s="20" t="s">
        <v>220</v>
      </c>
      <c r="E69" s="3" t="s">
        <v>95</v>
      </c>
      <c r="F69" s="24">
        <v>50000000</v>
      </c>
      <c r="G69" s="21" t="str">
        <f>VLOOKUP(E69,'[2]Funcionamiento'!$I$3:$J$117,2,FALSE)</f>
        <v>2.24.1</v>
      </c>
      <c r="H69" s="10">
        <v>12</v>
      </c>
      <c r="I69" s="2" t="s">
        <v>235</v>
      </c>
      <c r="J69" s="2">
        <v>2</v>
      </c>
      <c r="K69" s="2">
        <v>5</v>
      </c>
      <c r="L69" s="2">
        <v>250</v>
      </c>
      <c r="M69" s="25"/>
    </row>
    <row r="70" spans="1:13" ht="25.5">
      <c r="A70" s="69"/>
      <c r="B70" s="7" t="s">
        <v>22</v>
      </c>
      <c r="C70" s="19" t="s">
        <v>238</v>
      </c>
      <c r="D70" s="20" t="s">
        <v>208</v>
      </c>
      <c r="E70" s="8" t="s">
        <v>263</v>
      </c>
      <c r="F70" s="24">
        <v>50000000</v>
      </c>
      <c r="G70" s="21" t="str">
        <f>VLOOKUP(E70,'[2]Funcionamiento'!$I$3:$J$117,2,FALSE)</f>
        <v>1.22.4.5</v>
      </c>
      <c r="H70" s="2">
        <v>6</v>
      </c>
      <c r="I70" s="2" t="s">
        <v>235</v>
      </c>
      <c r="J70" s="2">
        <v>4</v>
      </c>
      <c r="K70" s="2">
        <v>5</v>
      </c>
      <c r="L70" s="2">
        <v>749</v>
      </c>
      <c r="M70" s="25"/>
    </row>
    <row r="71" spans="1:13" ht="25.5">
      <c r="A71" s="69"/>
      <c r="B71" s="7" t="s">
        <v>22</v>
      </c>
      <c r="C71" s="19" t="s">
        <v>238</v>
      </c>
      <c r="D71" s="20" t="s">
        <v>208</v>
      </c>
      <c r="E71" s="8" t="s">
        <v>130</v>
      </c>
      <c r="F71" s="24">
        <v>50000000</v>
      </c>
      <c r="G71" s="21" t="str">
        <f>VLOOKUP(E71,'[2]Funcionamiento'!$I$3:$J$117,2,FALSE)</f>
        <v>1.60.15</v>
      </c>
      <c r="H71" s="2">
        <v>5</v>
      </c>
      <c r="I71" s="2" t="s">
        <v>235</v>
      </c>
      <c r="J71" s="2">
        <v>2</v>
      </c>
      <c r="K71" s="2">
        <v>5</v>
      </c>
      <c r="L71" s="2">
        <v>100</v>
      </c>
      <c r="M71" s="25"/>
    </row>
    <row r="72" spans="1:14" ht="25.5">
      <c r="A72" s="69"/>
      <c r="B72" s="7" t="s">
        <v>22</v>
      </c>
      <c r="C72" s="19" t="s">
        <v>238</v>
      </c>
      <c r="D72" s="20" t="s">
        <v>210</v>
      </c>
      <c r="E72" s="8" t="s">
        <v>133</v>
      </c>
      <c r="F72" s="24">
        <v>50000000</v>
      </c>
      <c r="G72" s="21" t="str">
        <f>VLOOKUP(E72,'[2]Funcionamiento'!$I$3:$J$117,2,FALSE)</f>
        <v>2.5.12</v>
      </c>
      <c r="H72" s="2">
        <v>12</v>
      </c>
      <c r="I72" s="2" t="s">
        <v>235</v>
      </c>
      <c r="J72" s="2">
        <v>2</v>
      </c>
      <c r="K72" s="2">
        <v>5</v>
      </c>
      <c r="L72" s="2">
        <v>1</v>
      </c>
      <c r="M72" s="29"/>
      <c r="N72" s="30"/>
    </row>
    <row r="73" spans="1:13" ht="25.5">
      <c r="A73" s="69"/>
      <c r="B73" s="7" t="s">
        <v>22</v>
      </c>
      <c r="C73" s="19" t="s">
        <v>247</v>
      </c>
      <c r="D73" s="20" t="s">
        <v>21</v>
      </c>
      <c r="E73" s="8" t="s">
        <v>168</v>
      </c>
      <c r="F73" s="24">
        <v>45000000</v>
      </c>
      <c r="G73" s="21" t="str">
        <f>VLOOKUP(E73,'[2]Funcionamiento'!$I$3:$J$117,2,FALSE)</f>
        <v>1.58.1.38.25</v>
      </c>
      <c r="H73" s="2">
        <v>12</v>
      </c>
      <c r="I73" s="2" t="s">
        <v>235</v>
      </c>
      <c r="J73" s="2">
        <v>2</v>
      </c>
      <c r="K73" s="2">
        <v>5</v>
      </c>
      <c r="L73" s="2">
        <v>1500</v>
      </c>
      <c r="M73" s="25"/>
    </row>
    <row r="74" spans="1:13" ht="25.5">
      <c r="A74" s="69"/>
      <c r="B74" s="7" t="s">
        <v>22</v>
      </c>
      <c r="C74" s="19" t="s">
        <v>238</v>
      </c>
      <c r="D74" s="20" t="s">
        <v>209</v>
      </c>
      <c r="E74" s="3" t="s">
        <v>121</v>
      </c>
      <c r="F74" s="24">
        <v>40000000</v>
      </c>
      <c r="G74" s="21" t="str">
        <f>VLOOKUP(E74,'[2]Funcionamiento'!$I$3:$J$117,2,FALSE)</f>
        <v>2.36.1</v>
      </c>
      <c r="H74" s="10">
        <v>3</v>
      </c>
      <c r="I74" s="2" t="s">
        <v>235</v>
      </c>
      <c r="J74" s="2">
        <v>2</v>
      </c>
      <c r="K74" s="2">
        <v>5</v>
      </c>
      <c r="L74" s="2">
        <f>749*2</f>
        <v>1498</v>
      </c>
      <c r="M74" s="25"/>
    </row>
    <row r="75" spans="1:13" ht="25.5">
      <c r="A75" s="69"/>
      <c r="B75" s="7" t="s">
        <v>22</v>
      </c>
      <c r="C75" s="19" t="s">
        <v>238</v>
      </c>
      <c r="D75" s="20" t="s">
        <v>208</v>
      </c>
      <c r="E75" s="8" t="s">
        <v>127</v>
      </c>
      <c r="F75" s="24">
        <v>40000000</v>
      </c>
      <c r="G75" s="21" t="str">
        <f>VLOOKUP(E75,'[2]Funcionamiento'!$I$3:$J$117,2,FALSE)</f>
        <v>1.42.1.7.12</v>
      </c>
      <c r="H75" s="2">
        <v>4</v>
      </c>
      <c r="I75" s="2" t="s">
        <v>235</v>
      </c>
      <c r="J75" s="2">
        <v>9</v>
      </c>
      <c r="K75" s="2">
        <v>5</v>
      </c>
      <c r="L75" s="2">
        <v>1</v>
      </c>
      <c r="M75" s="25"/>
    </row>
    <row r="76" spans="1:13" ht="25.5">
      <c r="A76" s="69"/>
      <c r="B76" s="7" t="s">
        <v>22</v>
      </c>
      <c r="C76" s="19" t="s">
        <v>241</v>
      </c>
      <c r="D76" s="20" t="s">
        <v>220</v>
      </c>
      <c r="E76" s="3" t="s">
        <v>37</v>
      </c>
      <c r="F76" s="24">
        <v>38666667</v>
      </c>
      <c r="G76" s="21" t="str">
        <f>VLOOKUP(E76,'[2]Funcionamiento'!$I$3:$J$117,2,FALSE)</f>
        <v>2.24.1</v>
      </c>
      <c r="H76" s="2">
        <v>6</v>
      </c>
      <c r="I76" s="2" t="s">
        <v>235</v>
      </c>
      <c r="J76" s="2">
        <v>7</v>
      </c>
      <c r="K76" s="2">
        <v>5</v>
      </c>
      <c r="L76" s="2">
        <v>4</v>
      </c>
      <c r="M76" s="22"/>
    </row>
    <row r="77" spans="1:13" ht="25.5">
      <c r="A77" s="69"/>
      <c r="B77" s="7" t="s">
        <v>22</v>
      </c>
      <c r="C77" s="19" t="s">
        <v>241</v>
      </c>
      <c r="D77" s="20" t="s">
        <v>220</v>
      </c>
      <c r="E77" s="8" t="s">
        <v>154</v>
      </c>
      <c r="F77" s="24">
        <v>37130800</v>
      </c>
      <c r="G77" s="21" t="str">
        <f>VLOOKUP(E77,'[2]Funcionamiento'!$I$3:$J$117,2,FALSE)</f>
        <v>1.32.8.3.324</v>
      </c>
      <c r="H77" s="2">
        <v>3</v>
      </c>
      <c r="I77" s="2" t="s">
        <v>235</v>
      </c>
      <c r="J77" s="2">
        <v>4</v>
      </c>
      <c r="K77" s="2">
        <v>6</v>
      </c>
      <c r="L77" s="2">
        <v>89</v>
      </c>
      <c r="M77" s="22"/>
    </row>
    <row r="78" spans="1:13" ht="25.5">
      <c r="A78" s="69"/>
      <c r="B78" s="7" t="s">
        <v>22</v>
      </c>
      <c r="C78" s="19" t="s">
        <v>241</v>
      </c>
      <c r="D78" s="20" t="s">
        <v>220</v>
      </c>
      <c r="E78" s="8" t="s">
        <v>152</v>
      </c>
      <c r="F78" s="24">
        <v>33000000</v>
      </c>
      <c r="G78" s="21" t="str">
        <f>VLOOKUP(E78,'[2]Funcionamiento'!$I$3:$J$117,2,FALSE)</f>
        <v>2.24.1</v>
      </c>
      <c r="H78" s="2">
        <v>3</v>
      </c>
      <c r="I78" s="2" t="s">
        <v>235</v>
      </c>
      <c r="J78" s="2">
        <v>3</v>
      </c>
      <c r="K78" s="2">
        <v>6</v>
      </c>
      <c r="L78" s="2">
        <v>60</v>
      </c>
      <c r="M78" s="22"/>
    </row>
    <row r="79" spans="1:12" ht="25.5">
      <c r="A79" s="69"/>
      <c r="B79" s="7" t="s">
        <v>22</v>
      </c>
      <c r="C79" s="19" t="s">
        <v>241</v>
      </c>
      <c r="D79" s="20" t="s">
        <v>220</v>
      </c>
      <c r="E79" s="3" t="s">
        <v>89</v>
      </c>
      <c r="F79" s="24">
        <v>32000000</v>
      </c>
      <c r="G79" s="21" t="str">
        <f>VLOOKUP(E79,'[2]Funcionamiento'!$I$3:$J$117,2,FALSE)</f>
        <v>2.24.1</v>
      </c>
      <c r="H79" s="10">
        <v>12</v>
      </c>
      <c r="I79" s="2" t="s">
        <v>235</v>
      </c>
      <c r="J79" s="2">
        <v>2</v>
      </c>
      <c r="K79" s="2">
        <v>5</v>
      </c>
      <c r="L79" s="2">
        <v>2800</v>
      </c>
    </row>
    <row r="80" spans="1:12" ht="51">
      <c r="A80" s="69"/>
      <c r="B80" s="7" t="s">
        <v>25</v>
      </c>
      <c r="C80" s="19" t="s">
        <v>241</v>
      </c>
      <c r="D80" s="20" t="s">
        <v>220</v>
      </c>
      <c r="E80" s="3" t="s">
        <v>192</v>
      </c>
      <c r="F80" s="24">
        <v>32000000</v>
      </c>
      <c r="G80" s="21" t="str">
        <f>VLOOKUP(E80,'[2]Funcionamiento'!$I$3:$J$117,2,FALSE)</f>
        <v>2.24.1</v>
      </c>
      <c r="H80" s="10">
        <v>8</v>
      </c>
      <c r="I80" s="2" t="s">
        <v>235</v>
      </c>
      <c r="J80" s="2">
        <v>2</v>
      </c>
      <c r="K80" s="2">
        <v>5</v>
      </c>
      <c r="L80" s="2">
        <v>749</v>
      </c>
    </row>
    <row r="81" spans="1:12" ht="36.75" customHeight="1">
      <c r="A81" s="69"/>
      <c r="B81" s="7" t="s">
        <v>22</v>
      </c>
      <c r="C81" s="19" t="s">
        <v>247</v>
      </c>
      <c r="D81" s="20" t="s">
        <v>19</v>
      </c>
      <c r="E81" s="8" t="s">
        <v>169</v>
      </c>
      <c r="F81" s="24">
        <v>30000000</v>
      </c>
      <c r="G81" s="21" t="str">
        <f>VLOOKUP(E81,'[2]Funcionamiento'!$I$3:$J$117,2,FALSE)</f>
        <v>2.32.6.2</v>
      </c>
      <c r="H81" s="2">
        <v>12</v>
      </c>
      <c r="I81" s="2" t="s">
        <v>235</v>
      </c>
      <c r="J81" s="2">
        <v>2</v>
      </c>
      <c r="K81" s="2">
        <v>5</v>
      </c>
      <c r="L81" s="2">
        <v>1</v>
      </c>
    </row>
    <row r="82" spans="1:12" ht="25.5">
      <c r="A82" s="69"/>
      <c r="B82" s="7" t="s">
        <v>22</v>
      </c>
      <c r="C82" s="19" t="s">
        <v>238</v>
      </c>
      <c r="D82" s="20" t="s">
        <v>208</v>
      </c>
      <c r="E82" s="8" t="s">
        <v>129</v>
      </c>
      <c r="F82" s="24">
        <v>30000000</v>
      </c>
      <c r="G82" s="21" t="str">
        <f>VLOOKUP(E82,'[2]Funcionamiento'!$I$3:$J$117,2,FALSE)</f>
        <v>1.60.15</v>
      </c>
      <c r="H82" s="2">
        <v>8</v>
      </c>
      <c r="I82" s="2" t="s">
        <v>235</v>
      </c>
      <c r="J82" s="2">
        <v>2</v>
      </c>
      <c r="K82" s="2">
        <v>5</v>
      </c>
      <c r="L82" s="2">
        <v>80</v>
      </c>
    </row>
    <row r="83" spans="1:12" ht="38.25">
      <c r="A83" s="69"/>
      <c r="B83" s="7" t="s">
        <v>25</v>
      </c>
      <c r="C83" s="19" t="s">
        <v>239</v>
      </c>
      <c r="D83" s="20" t="s">
        <v>211</v>
      </c>
      <c r="E83" s="3" t="s">
        <v>4</v>
      </c>
      <c r="F83" s="24">
        <v>27179992.321650002</v>
      </c>
      <c r="G83" s="21" t="str">
        <f>VLOOKUP(E83,'[2]Funcionamiento'!$I$3:$J$117,2,FALSE)</f>
        <v>2.10.8</v>
      </c>
      <c r="H83" s="10">
        <v>12</v>
      </c>
      <c r="I83" s="2" t="s">
        <v>235</v>
      </c>
      <c r="J83" s="2">
        <v>2</v>
      </c>
      <c r="K83" s="2">
        <v>5</v>
      </c>
      <c r="L83" s="2">
        <v>1</v>
      </c>
    </row>
    <row r="84" spans="1:12" ht="25.5">
      <c r="A84" s="69"/>
      <c r="B84" s="7" t="s">
        <v>22</v>
      </c>
      <c r="C84" s="19" t="s">
        <v>241</v>
      </c>
      <c r="D84" s="20" t="s">
        <v>220</v>
      </c>
      <c r="E84" s="8" t="s">
        <v>148</v>
      </c>
      <c r="F84" s="24">
        <v>26075000</v>
      </c>
      <c r="G84" s="21" t="str">
        <f>VLOOKUP(E84,'[2]Funcionamiento'!$I$3:$J$117,2,FALSE)</f>
        <v>2.24.1.1.9</v>
      </c>
      <c r="H84" s="2">
        <v>12</v>
      </c>
      <c r="I84" s="2" t="s">
        <v>235</v>
      </c>
      <c r="J84" s="2">
        <v>2</v>
      </c>
      <c r="K84" s="2">
        <v>6</v>
      </c>
      <c r="L84" s="2">
        <v>749</v>
      </c>
    </row>
    <row r="85" spans="1:12" ht="25.5">
      <c r="A85" s="69"/>
      <c r="B85" s="7" t="s">
        <v>22</v>
      </c>
      <c r="C85" s="19" t="s">
        <v>241</v>
      </c>
      <c r="D85" s="20" t="s">
        <v>218</v>
      </c>
      <c r="E85" s="8" t="s">
        <v>163</v>
      </c>
      <c r="F85" s="24">
        <v>25087500</v>
      </c>
      <c r="G85" s="21" t="str">
        <f>VLOOKUP(E85,'[2]Funcionamiento'!$I$3:$J$117,2,FALSE)</f>
        <v>2.24.1</v>
      </c>
      <c r="H85" s="2">
        <v>12</v>
      </c>
      <c r="I85" s="2" t="s">
        <v>235</v>
      </c>
      <c r="J85" s="2">
        <v>2</v>
      </c>
      <c r="K85" s="2">
        <v>5</v>
      </c>
      <c r="L85" s="2">
        <v>10000</v>
      </c>
    </row>
    <row r="86" spans="1:12" ht="36" customHeight="1">
      <c r="A86" s="69"/>
      <c r="B86" s="7" t="s">
        <v>22</v>
      </c>
      <c r="C86" s="19" t="s">
        <v>238</v>
      </c>
      <c r="D86" s="20" t="s">
        <v>208</v>
      </c>
      <c r="E86" s="8" t="s">
        <v>131</v>
      </c>
      <c r="F86" s="24">
        <v>25000000</v>
      </c>
      <c r="G86" s="21" t="str">
        <f>VLOOKUP(E86,'[2]Funcionamiento'!$I$3:$J$117,2,FALSE)</f>
        <v>2.5.12</v>
      </c>
      <c r="H86" s="2">
        <v>12</v>
      </c>
      <c r="I86" s="2" t="s">
        <v>235</v>
      </c>
      <c r="J86" s="2">
        <v>2</v>
      </c>
      <c r="K86" s="2">
        <v>5</v>
      </c>
      <c r="L86" s="2">
        <v>1</v>
      </c>
    </row>
    <row r="87" spans="1:12" ht="51">
      <c r="A87" s="69"/>
      <c r="B87" s="7" t="s">
        <v>25</v>
      </c>
      <c r="C87" s="19" t="s">
        <v>241</v>
      </c>
      <c r="D87" s="20" t="s">
        <v>220</v>
      </c>
      <c r="E87" s="3" t="s">
        <v>192</v>
      </c>
      <c r="F87" s="24">
        <v>22916667</v>
      </c>
      <c r="G87" s="21" t="str">
        <f>VLOOKUP(E87,'[2]Funcionamiento'!$I$3:$J$117,2,FALSE)</f>
        <v>2.24.1</v>
      </c>
      <c r="H87" s="10">
        <v>5</v>
      </c>
      <c r="I87" s="2" t="s">
        <v>235</v>
      </c>
      <c r="J87" s="2">
        <v>8</v>
      </c>
      <c r="K87" s="2">
        <v>5</v>
      </c>
      <c r="L87" s="2">
        <v>749</v>
      </c>
    </row>
    <row r="88" spans="1:12" ht="25.5">
      <c r="A88" s="69"/>
      <c r="B88" s="7" t="s">
        <v>22</v>
      </c>
      <c r="C88" s="19" t="s">
        <v>240</v>
      </c>
      <c r="D88" s="20" t="s">
        <v>213</v>
      </c>
      <c r="E88" s="8" t="s">
        <v>179</v>
      </c>
      <c r="F88" s="24">
        <v>22000000</v>
      </c>
      <c r="G88" s="21" t="str">
        <f>VLOOKUP(E88,'[2]Funcionamiento'!$I$3:$J$117,2,FALSE)</f>
        <v>2.43.1</v>
      </c>
      <c r="H88" s="2">
        <v>12</v>
      </c>
      <c r="I88" s="2" t="s">
        <v>235</v>
      </c>
      <c r="J88" s="2">
        <v>2</v>
      </c>
      <c r="K88" s="2">
        <v>5</v>
      </c>
      <c r="L88" s="2">
        <v>100</v>
      </c>
    </row>
    <row r="89" spans="1:12" ht="25.5">
      <c r="A89" s="69"/>
      <c r="B89" s="7" t="s">
        <v>22</v>
      </c>
      <c r="C89" s="19" t="s">
        <v>239</v>
      </c>
      <c r="D89" s="20" t="s">
        <v>211</v>
      </c>
      <c r="E89" s="8" t="s">
        <v>156</v>
      </c>
      <c r="F89" s="24">
        <v>21694400</v>
      </c>
      <c r="G89" s="21" t="str">
        <f>VLOOKUP(E89,'[2]Funcionamiento'!$I$3:$J$117,2,FALSE)</f>
        <v>2.31.17</v>
      </c>
      <c r="H89" s="2">
        <v>12</v>
      </c>
      <c r="I89" s="2" t="s">
        <v>235</v>
      </c>
      <c r="J89" s="2">
        <v>2</v>
      </c>
      <c r="K89" s="2">
        <v>6</v>
      </c>
      <c r="L89" s="2">
        <v>200</v>
      </c>
    </row>
    <row r="90" spans="1:12" ht="25.5">
      <c r="A90" s="69"/>
      <c r="B90" s="7" t="s">
        <v>22</v>
      </c>
      <c r="C90" s="19" t="s">
        <v>238</v>
      </c>
      <c r="D90" s="20" t="s">
        <v>208</v>
      </c>
      <c r="E90" s="8" t="s">
        <v>125</v>
      </c>
      <c r="F90" s="24">
        <v>21095000</v>
      </c>
      <c r="G90" s="21" t="str">
        <f>VLOOKUP(E90,'[2]Funcionamiento'!$I$3:$J$117,2,FALSE)</f>
        <v>2.17.1</v>
      </c>
      <c r="H90" s="2">
        <v>9</v>
      </c>
      <c r="I90" s="2" t="s">
        <v>235</v>
      </c>
      <c r="J90" s="2">
        <v>2</v>
      </c>
      <c r="K90" s="2">
        <v>5</v>
      </c>
      <c r="L90" s="2">
        <v>1</v>
      </c>
    </row>
    <row r="91" spans="1:12" ht="25.5">
      <c r="A91" s="69"/>
      <c r="B91" s="7" t="s">
        <v>22</v>
      </c>
      <c r="C91" s="19" t="s">
        <v>241</v>
      </c>
      <c r="D91" s="20" t="s">
        <v>220</v>
      </c>
      <c r="E91" s="8" t="s">
        <v>149</v>
      </c>
      <c r="F91" s="24">
        <v>20860000</v>
      </c>
      <c r="G91" s="21" t="str">
        <f>VLOOKUP(E91,'[2]Funcionamiento'!$I$3:$J$117,2,FALSE)</f>
        <v>2.24.1</v>
      </c>
      <c r="H91" s="2">
        <v>12</v>
      </c>
      <c r="I91" s="2" t="s">
        <v>235</v>
      </c>
      <c r="J91" s="2">
        <v>2</v>
      </c>
      <c r="K91" s="2">
        <v>6</v>
      </c>
      <c r="L91" s="2">
        <v>749</v>
      </c>
    </row>
    <row r="92" spans="1:12" ht="25.5">
      <c r="A92" s="69"/>
      <c r="B92" s="7" t="s">
        <v>22</v>
      </c>
      <c r="C92" s="19" t="s">
        <v>246</v>
      </c>
      <c r="D92" s="20" t="s">
        <v>14</v>
      </c>
      <c r="E92" s="8" t="s">
        <v>176</v>
      </c>
      <c r="F92" s="24">
        <v>20000000</v>
      </c>
      <c r="G92" s="21" t="str">
        <f>VLOOKUP(E92,'[2]Funcionamiento'!$I$3:$J$117,2,FALSE)</f>
        <v>1.52.1.70</v>
      </c>
      <c r="H92" s="2">
        <v>12</v>
      </c>
      <c r="I92" s="2" t="s">
        <v>235</v>
      </c>
      <c r="J92" s="2">
        <v>2</v>
      </c>
      <c r="K92" s="2">
        <v>6</v>
      </c>
      <c r="L92" s="2">
        <v>1000</v>
      </c>
    </row>
    <row r="93" spans="1:12" ht="51">
      <c r="A93" s="69"/>
      <c r="B93" s="7" t="s">
        <v>24</v>
      </c>
      <c r="C93" s="19" t="s">
        <v>238</v>
      </c>
      <c r="D93" s="20" t="s">
        <v>209</v>
      </c>
      <c r="E93" s="3" t="s">
        <v>195</v>
      </c>
      <c r="F93" s="24">
        <v>20000000</v>
      </c>
      <c r="G93" s="21" t="str">
        <f>VLOOKUP(E93,'[2]Funcionamiento'!$I$3:$J$117,2,FALSE)</f>
        <v>2.36.1</v>
      </c>
      <c r="H93" s="10">
        <v>12</v>
      </c>
      <c r="I93" s="2" t="s">
        <v>235</v>
      </c>
      <c r="J93" s="2">
        <v>2</v>
      </c>
      <c r="K93" s="2">
        <v>5</v>
      </c>
      <c r="L93" s="2">
        <v>1</v>
      </c>
    </row>
    <row r="94" spans="1:12" ht="25.5">
      <c r="A94" s="69"/>
      <c r="B94" s="7" t="s">
        <v>22</v>
      </c>
      <c r="C94" s="19" t="s">
        <v>241</v>
      </c>
      <c r="D94" s="20" t="s">
        <v>215</v>
      </c>
      <c r="E94" s="8" t="s">
        <v>162</v>
      </c>
      <c r="F94" s="24">
        <v>18982600</v>
      </c>
      <c r="G94" s="21" t="str">
        <f>VLOOKUP(E94,'[2]Funcionamiento'!$I$3:$J$117,2,FALSE)</f>
        <v>2.24.1</v>
      </c>
      <c r="H94" s="2">
        <v>12</v>
      </c>
      <c r="I94" s="2" t="s">
        <v>235</v>
      </c>
      <c r="J94" s="2">
        <v>2</v>
      </c>
      <c r="K94" s="2">
        <v>5</v>
      </c>
      <c r="L94" s="2">
        <v>10000</v>
      </c>
    </row>
    <row r="95" spans="1:12" ht="51">
      <c r="A95" s="69"/>
      <c r="B95" s="7" t="s">
        <v>22</v>
      </c>
      <c r="C95" s="19" t="s">
        <v>241</v>
      </c>
      <c r="D95" s="20" t="s">
        <v>220</v>
      </c>
      <c r="E95" s="3" t="s">
        <v>94</v>
      </c>
      <c r="F95" s="24">
        <v>18451000</v>
      </c>
      <c r="G95" s="21" t="str">
        <f>VLOOKUP(E95,'[2]Funcionamiento'!$I$3:$J$117,2,FALSE)</f>
        <v>2.24.1</v>
      </c>
      <c r="H95" s="10">
        <v>12</v>
      </c>
      <c r="I95" s="2" t="s">
        <v>235</v>
      </c>
      <c r="J95" s="2">
        <v>2</v>
      </c>
      <c r="K95" s="2">
        <v>5</v>
      </c>
      <c r="L95" s="2">
        <v>780</v>
      </c>
    </row>
    <row r="96" spans="1:12" ht="25.5">
      <c r="A96" s="69"/>
      <c r="B96" s="7" t="s">
        <v>25</v>
      </c>
      <c r="C96" s="19" t="s">
        <v>240</v>
      </c>
      <c r="D96" s="20" t="s">
        <v>212</v>
      </c>
      <c r="E96" s="3" t="s">
        <v>183</v>
      </c>
      <c r="F96" s="24">
        <v>18000000</v>
      </c>
      <c r="G96" s="21" t="str">
        <f>VLOOKUP(E96,'[2]Funcionamiento'!$I$3:$J$117,2,FALSE)</f>
        <v>2.43.1</v>
      </c>
      <c r="H96" s="10">
        <v>12</v>
      </c>
      <c r="I96" s="2" t="s">
        <v>235</v>
      </c>
      <c r="J96" s="2">
        <v>2</v>
      </c>
      <c r="K96" s="2">
        <v>5</v>
      </c>
      <c r="L96" s="2">
        <v>1</v>
      </c>
    </row>
    <row r="97" spans="1:12" ht="12.75">
      <c r="A97" s="69"/>
      <c r="B97" s="7" t="s">
        <v>27</v>
      </c>
      <c r="C97" s="19" t="s">
        <v>247</v>
      </c>
      <c r="D97" s="20" t="s">
        <v>21</v>
      </c>
      <c r="E97" s="3" t="s">
        <v>36</v>
      </c>
      <c r="F97" s="24">
        <v>18000000</v>
      </c>
      <c r="G97" s="21" t="str">
        <f>VLOOKUP(E97,'[2]Funcionamiento'!$I$3:$J$117,2,FALSE)</f>
        <v>2.35.5.15</v>
      </c>
      <c r="H97" s="10">
        <v>9</v>
      </c>
      <c r="I97" s="2" t="s">
        <v>235</v>
      </c>
      <c r="J97" s="2">
        <v>4</v>
      </c>
      <c r="K97" s="2">
        <v>5</v>
      </c>
      <c r="L97" s="2">
        <v>1</v>
      </c>
    </row>
    <row r="98" spans="1:12" ht="25.5">
      <c r="A98" s="69"/>
      <c r="B98" s="7" t="s">
        <v>22</v>
      </c>
      <c r="C98" s="19" t="s">
        <v>238</v>
      </c>
      <c r="D98" s="20" t="s">
        <v>208</v>
      </c>
      <c r="E98" s="8" t="s">
        <v>126</v>
      </c>
      <c r="F98" s="24">
        <v>16200000</v>
      </c>
      <c r="G98" s="21" t="str">
        <f>VLOOKUP(E98,'[2]Funcionamiento'!$I$3:$J$117,2,FALSE)</f>
        <v>2.17.1</v>
      </c>
      <c r="H98" s="2">
        <v>10</v>
      </c>
      <c r="I98" s="2" t="s">
        <v>235</v>
      </c>
      <c r="J98" s="2">
        <v>2</v>
      </c>
      <c r="K98" s="2">
        <v>5</v>
      </c>
      <c r="L98" s="2">
        <v>1</v>
      </c>
    </row>
    <row r="99" spans="1:12" ht="25.5">
      <c r="A99" s="69"/>
      <c r="B99" s="7" t="s">
        <v>22</v>
      </c>
      <c r="C99" s="19" t="s">
        <v>241</v>
      </c>
      <c r="D99" s="20" t="s">
        <v>220</v>
      </c>
      <c r="E99" s="3" t="s">
        <v>181</v>
      </c>
      <c r="F99" s="24">
        <v>15680000</v>
      </c>
      <c r="G99" s="21" t="str">
        <f>VLOOKUP(E99,'[2]Funcionamiento'!$I$3:$J$117,2,FALSE)</f>
        <v>2.24.1</v>
      </c>
      <c r="H99" s="10">
        <v>12</v>
      </c>
      <c r="I99" s="2" t="s">
        <v>235</v>
      </c>
      <c r="J99" s="2">
        <v>2</v>
      </c>
      <c r="K99" s="2">
        <v>5</v>
      </c>
      <c r="L99" s="2">
        <v>200</v>
      </c>
    </row>
    <row r="100" spans="1:12" ht="25.5">
      <c r="A100" s="69"/>
      <c r="B100" s="7" t="s">
        <v>25</v>
      </c>
      <c r="C100" s="19" t="s">
        <v>240</v>
      </c>
      <c r="D100" s="20" t="s">
        <v>212</v>
      </c>
      <c r="E100" s="3" t="s">
        <v>184</v>
      </c>
      <c r="F100" s="24">
        <v>15000000</v>
      </c>
      <c r="G100" s="21" t="str">
        <f>VLOOKUP(E100,'[2]Funcionamiento'!$I$3:$J$117,2,FALSE)</f>
        <v>2.43.1</v>
      </c>
      <c r="H100" s="10">
        <v>12</v>
      </c>
      <c r="I100" s="2" t="s">
        <v>235</v>
      </c>
      <c r="J100" s="2">
        <v>2</v>
      </c>
      <c r="K100" s="2">
        <v>5</v>
      </c>
      <c r="L100" s="2">
        <v>1</v>
      </c>
    </row>
    <row r="101" spans="1:12" ht="51">
      <c r="A101" s="69"/>
      <c r="B101" s="7" t="s">
        <v>25</v>
      </c>
      <c r="C101" s="19" t="s">
        <v>241</v>
      </c>
      <c r="D101" s="20" t="s">
        <v>220</v>
      </c>
      <c r="E101" s="3" t="s">
        <v>193</v>
      </c>
      <c r="F101" s="24">
        <v>14153448</v>
      </c>
      <c r="G101" s="21" t="str">
        <f>VLOOKUP(E101,'[2]Funcionamiento'!$I$3:$J$117,2,FALSE)</f>
        <v>2.24.1</v>
      </c>
      <c r="H101" s="10">
        <v>8</v>
      </c>
      <c r="I101" s="2" t="s">
        <v>235</v>
      </c>
      <c r="J101" s="2">
        <v>2</v>
      </c>
      <c r="K101" s="2">
        <v>5</v>
      </c>
      <c r="L101" s="2">
        <v>749</v>
      </c>
    </row>
    <row r="102" spans="1:12" ht="38.25">
      <c r="A102" s="69"/>
      <c r="B102" s="7" t="s">
        <v>25</v>
      </c>
      <c r="C102" s="19" t="s">
        <v>246</v>
      </c>
      <c r="D102" s="20" t="s">
        <v>15</v>
      </c>
      <c r="E102" s="3" t="s">
        <v>10</v>
      </c>
      <c r="F102" s="24">
        <v>12500000</v>
      </c>
      <c r="G102" s="21" t="str">
        <f>VLOOKUP(E102,'[2]Funcionamiento'!$I$3:$J$117,2,FALSE)</f>
        <v>1.47.2</v>
      </c>
      <c r="H102" s="10">
        <v>1</v>
      </c>
      <c r="I102" s="2" t="s">
        <v>235</v>
      </c>
      <c r="J102" s="2">
        <v>12</v>
      </c>
      <c r="K102" s="2">
        <v>5</v>
      </c>
      <c r="L102" s="2">
        <v>5000</v>
      </c>
    </row>
    <row r="103" spans="1:12" ht="25.5">
      <c r="A103" s="69"/>
      <c r="B103" s="7" t="s">
        <v>22</v>
      </c>
      <c r="C103" s="19" t="s">
        <v>241</v>
      </c>
      <c r="D103" s="20" t="s">
        <v>220</v>
      </c>
      <c r="E103" s="8" t="s">
        <v>150</v>
      </c>
      <c r="F103" s="24">
        <v>10720191</v>
      </c>
      <c r="G103" s="21" t="str">
        <f>VLOOKUP(E103,'[2]Funcionamiento'!$I$3:$J$117,2,FALSE)</f>
        <v>2.24.1</v>
      </c>
      <c r="H103" s="2">
        <v>12</v>
      </c>
      <c r="I103" s="2" t="s">
        <v>235</v>
      </c>
      <c r="J103" s="2">
        <v>2</v>
      </c>
      <c r="K103" s="2">
        <v>5</v>
      </c>
      <c r="L103" s="2">
        <v>749</v>
      </c>
    </row>
    <row r="104" spans="1:12" ht="25.5">
      <c r="A104" s="69"/>
      <c r="B104" s="7" t="s">
        <v>28</v>
      </c>
      <c r="C104" s="19" t="s">
        <v>247</v>
      </c>
      <c r="D104" s="20" t="s">
        <v>17</v>
      </c>
      <c r="E104" s="8" t="s">
        <v>196</v>
      </c>
      <c r="F104" s="24">
        <v>10430000</v>
      </c>
      <c r="G104" s="21" t="str">
        <f>VLOOKUP(E104,'[2]Funcionamiento'!$I$3:$J$117,2,FALSE)</f>
        <v>1.53.1</v>
      </c>
      <c r="H104" s="2">
        <v>12</v>
      </c>
      <c r="I104" s="2" t="s">
        <v>235</v>
      </c>
      <c r="J104" s="2">
        <v>2</v>
      </c>
      <c r="K104" s="2">
        <v>5</v>
      </c>
      <c r="L104" s="2">
        <v>1000</v>
      </c>
    </row>
    <row r="105" spans="1:12" ht="25.5">
      <c r="A105" s="69"/>
      <c r="B105" s="7" t="s">
        <v>22</v>
      </c>
      <c r="C105" s="19" t="s">
        <v>241</v>
      </c>
      <c r="D105" s="20" t="s">
        <v>220</v>
      </c>
      <c r="E105" s="8" t="s">
        <v>153</v>
      </c>
      <c r="F105" s="24">
        <v>10000000</v>
      </c>
      <c r="G105" s="21" t="str">
        <f>VLOOKUP(E105,'[2]Funcionamiento'!$I$3:$J$117,2,FALSE)</f>
        <v>2.24.1</v>
      </c>
      <c r="H105" s="2">
        <v>3</v>
      </c>
      <c r="I105" s="2" t="s">
        <v>235</v>
      </c>
      <c r="J105" s="2">
        <v>3</v>
      </c>
      <c r="K105" s="2">
        <v>5</v>
      </c>
      <c r="L105" s="2">
        <v>30</v>
      </c>
    </row>
    <row r="106" spans="1:12" ht="25.5">
      <c r="A106" s="69"/>
      <c r="B106" s="7" t="s">
        <v>22</v>
      </c>
      <c r="C106" s="19" t="s">
        <v>247</v>
      </c>
      <c r="D106" s="20" t="s">
        <v>21</v>
      </c>
      <c r="E106" s="8" t="s">
        <v>170</v>
      </c>
      <c r="F106" s="24">
        <v>10000000</v>
      </c>
      <c r="G106" s="21" t="str">
        <f>VLOOKUP(E106,'[2]Funcionamiento'!$I$3:$J$117,2,FALSE)</f>
        <v>1.51.4.8</v>
      </c>
      <c r="H106" s="2">
        <v>12</v>
      </c>
      <c r="I106" s="2" t="s">
        <v>235</v>
      </c>
      <c r="J106" s="2">
        <v>2</v>
      </c>
      <c r="K106" s="2">
        <v>5</v>
      </c>
      <c r="L106" s="2">
        <v>1</v>
      </c>
    </row>
    <row r="107" spans="1:12" ht="51">
      <c r="A107" s="69"/>
      <c r="B107" s="7" t="s">
        <v>25</v>
      </c>
      <c r="C107" s="19" t="s">
        <v>241</v>
      </c>
      <c r="D107" s="20" t="s">
        <v>220</v>
      </c>
      <c r="E107" s="3" t="s">
        <v>193</v>
      </c>
      <c r="F107" s="24">
        <v>9226279</v>
      </c>
      <c r="G107" s="21" t="str">
        <f>VLOOKUP(E107,'[2]Funcionamiento'!$I$3:$J$117,2,FALSE)</f>
        <v>2.24.1</v>
      </c>
      <c r="H107" s="10">
        <v>5</v>
      </c>
      <c r="I107" s="2" t="s">
        <v>235</v>
      </c>
      <c r="J107" s="2">
        <v>8</v>
      </c>
      <c r="K107" s="2">
        <v>5</v>
      </c>
      <c r="L107" s="2">
        <v>749</v>
      </c>
    </row>
    <row r="108" spans="1:12" ht="25.5">
      <c r="A108" s="69"/>
      <c r="B108" s="7" t="s">
        <v>22</v>
      </c>
      <c r="C108" s="19" t="s">
        <v>238</v>
      </c>
      <c r="D108" s="20" t="s">
        <v>208</v>
      </c>
      <c r="E108" s="8" t="s">
        <v>125</v>
      </c>
      <c r="F108" s="24">
        <v>8250000</v>
      </c>
      <c r="G108" s="21" t="str">
        <f>VLOOKUP(E108,'[2]Funcionamiento'!$I$3:$J$117,2,FALSE)</f>
        <v>2.17.1</v>
      </c>
      <c r="H108" s="2">
        <v>3</v>
      </c>
      <c r="I108" s="2" t="s">
        <v>235</v>
      </c>
      <c r="J108" s="2">
        <v>10</v>
      </c>
      <c r="K108" s="2">
        <v>5</v>
      </c>
      <c r="L108" s="2">
        <v>1</v>
      </c>
    </row>
    <row r="109" spans="1:12" ht="25.5">
      <c r="A109" s="69"/>
      <c r="B109" s="7" t="s">
        <v>22</v>
      </c>
      <c r="C109" s="19" t="s">
        <v>238</v>
      </c>
      <c r="D109" s="20" t="s">
        <v>208</v>
      </c>
      <c r="E109" s="8" t="s">
        <v>132</v>
      </c>
      <c r="F109" s="24">
        <v>8000000</v>
      </c>
      <c r="G109" s="21" t="str">
        <f>VLOOKUP(E109,'[2]Funcionamiento'!$I$3:$J$117,2,FALSE)</f>
        <v>2.5.12</v>
      </c>
      <c r="H109" s="2">
        <v>11</v>
      </c>
      <c r="I109" s="2" t="s">
        <v>235</v>
      </c>
      <c r="J109" s="2">
        <v>2</v>
      </c>
      <c r="K109" s="2">
        <v>5</v>
      </c>
      <c r="L109" s="2">
        <v>1</v>
      </c>
    </row>
    <row r="110" spans="1:12" ht="25.5">
      <c r="A110" s="69"/>
      <c r="B110" s="7" t="s">
        <v>22</v>
      </c>
      <c r="C110" s="19" t="s">
        <v>241</v>
      </c>
      <c r="D110" s="20" t="s">
        <v>220</v>
      </c>
      <c r="E110" s="3" t="s">
        <v>37</v>
      </c>
      <c r="F110" s="24">
        <v>6919316</v>
      </c>
      <c r="G110" s="21" t="str">
        <f>VLOOKUP(E110,'[2]Funcionamiento'!$I$3:$J$117,2,FALSE)</f>
        <v>2.24.1</v>
      </c>
      <c r="H110" s="2">
        <v>2</v>
      </c>
      <c r="I110" s="2" t="s">
        <v>235</v>
      </c>
      <c r="J110" s="2">
        <v>2</v>
      </c>
      <c r="K110" s="2">
        <v>5</v>
      </c>
      <c r="L110" s="2">
        <v>4</v>
      </c>
    </row>
    <row r="111" spans="1:12" ht="38.25">
      <c r="A111" s="69" t="s">
        <v>302</v>
      </c>
      <c r="B111" s="7" t="s">
        <v>22</v>
      </c>
      <c r="C111" s="19" t="s">
        <v>246</v>
      </c>
      <c r="D111" s="20" t="s">
        <v>14</v>
      </c>
      <c r="E111" s="3" t="s">
        <v>90</v>
      </c>
      <c r="F111" s="24">
        <v>6500000</v>
      </c>
      <c r="G111" s="21" t="str">
        <f>VLOOKUP(E111,'[2]Funcionamiento'!$I$3:$J$117,2,FALSE)</f>
        <v>1.52.1.67</v>
      </c>
      <c r="H111" s="10">
        <v>12</v>
      </c>
      <c r="I111" s="2" t="s">
        <v>235</v>
      </c>
      <c r="J111" s="2">
        <v>2</v>
      </c>
      <c r="K111" s="2">
        <v>5</v>
      </c>
      <c r="L111" s="2">
        <v>3000</v>
      </c>
    </row>
    <row r="112" spans="1:20" ht="25.5">
      <c r="A112" s="69"/>
      <c r="B112" s="7" t="s">
        <v>25</v>
      </c>
      <c r="C112" s="19" t="s">
        <v>246</v>
      </c>
      <c r="D112" s="20" t="s">
        <v>16</v>
      </c>
      <c r="E112" s="3" t="s">
        <v>9</v>
      </c>
      <c r="F112" s="24">
        <v>6000000</v>
      </c>
      <c r="G112" s="21" t="str">
        <f>VLOOKUP(E112,'[2]Funcionamiento'!$I$3:$J$117,2,FALSE)</f>
        <v>1.52.1.43</v>
      </c>
      <c r="H112" s="10">
        <v>12</v>
      </c>
      <c r="I112" s="2" t="s">
        <v>235</v>
      </c>
      <c r="J112" s="2">
        <v>2</v>
      </c>
      <c r="K112" s="2">
        <v>5</v>
      </c>
      <c r="L112" s="2">
        <v>55000</v>
      </c>
      <c r="N112" s="31"/>
      <c r="O112" s="13"/>
      <c r="P112" s="13"/>
      <c r="Q112" s="13"/>
      <c r="R112" s="13"/>
      <c r="S112" s="13"/>
      <c r="T112" s="13"/>
    </row>
    <row r="113" spans="1:20" ht="25.5">
      <c r="A113" s="69"/>
      <c r="B113" s="7" t="s">
        <v>25</v>
      </c>
      <c r="C113" s="19" t="s">
        <v>246</v>
      </c>
      <c r="D113" s="20" t="s">
        <v>16</v>
      </c>
      <c r="E113" s="3" t="s">
        <v>8</v>
      </c>
      <c r="F113" s="24">
        <v>5833333.333333333</v>
      </c>
      <c r="G113" s="21" t="str">
        <f>VLOOKUP(E113,'[2]Funcionamiento'!$I$3:$J$117,2,FALSE)</f>
        <v>1.52.1.43</v>
      </c>
      <c r="H113" s="10">
        <v>1</v>
      </c>
      <c r="I113" s="2" t="s">
        <v>235</v>
      </c>
      <c r="J113" s="2">
        <v>12</v>
      </c>
      <c r="K113" s="2">
        <v>5</v>
      </c>
      <c r="L113" s="2">
        <v>54546</v>
      </c>
      <c r="N113" s="31"/>
      <c r="O113" s="13"/>
      <c r="P113" s="13"/>
      <c r="Q113" s="13"/>
      <c r="R113" s="13"/>
      <c r="S113" s="13"/>
      <c r="T113" s="13"/>
    </row>
    <row r="114" spans="1:20" ht="38.25">
      <c r="A114" s="69"/>
      <c r="B114" s="7" t="s">
        <v>25</v>
      </c>
      <c r="C114" s="19" t="s">
        <v>241</v>
      </c>
      <c r="D114" s="20" t="s">
        <v>216</v>
      </c>
      <c r="E114" s="3" t="s">
        <v>190</v>
      </c>
      <c r="F114" s="24">
        <v>3916800</v>
      </c>
      <c r="G114" s="21" t="str">
        <f>VLOOKUP(E114,'[2]Funcionamiento'!$I$3:$J$117,2,FALSE)</f>
        <v>2.24.1</v>
      </c>
      <c r="H114" s="10">
        <v>12</v>
      </c>
      <c r="I114" s="2" t="s">
        <v>235</v>
      </c>
      <c r="J114" s="2">
        <v>2</v>
      </c>
      <c r="K114" s="2">
        <v>5</v>
      </c>
      <c r="L114" s="2">
        <v>1524</v>
      </c>
      <c r="N114" s="31"/>
      <c r="O114" s="13"/>
      <c r="P114" s="13"/>
      <c r="Q114" s="13"/>
      <c r="R114" s="13"/>
      <c r="S114" s="13"/>
      <c r="T114" s="13"/>
    </row>
    <row r="115" spans="1:20" ht="25.5">
      <c r="A115" s="69"/>
      <c r="B115" s="7" t="s">
        <v>22</v>
      </c>
      <c r="C115" s="19" t="s">
        <v>238</v>
      </c>
      <c r="D115" s="20" t="s">
        <v>208</v>
      </c>
      <c r="E115" s="8" t="s">
        <v>126</v>
      </c>
      <c r="F115" s="24">
        <v>3750000</v>
      </c>
      <c r="G115" s="21" t="str">
        <f>VLOOKUP(E115,'[2]Funcionamiento'!$I$3:$J$117,2,FALSE)</f>
        <v>2.17.1</v>
      </c>
      <c r="H115" s="2">
        <v>2</v>
      </c>
      <c r="I115" s="2" t="s">
        <v>235</v>
      </c>
      <c r="J115" s="2">
        <v>11</v>
      </c>
      <c r="K115" s="2">
        <v>5</v>
      </c>
      <c r="L115" s="2">
        <v>1</v>
      </c>
      <c r="N115" s="31"/>
      <c r="O115" s="13"/>
      <c r="P115" s="13"/>
      <c r="Q115" s="13"/>
      <c r="R115" s="13"/>
      <c r="S115" s="13"/>
      <c r="T115" s="13"/>
    </row>
    <row r="116" spans="1:20" ht="25.5">
      <c r="A116" s="69"/>
      <c r="B116" s="7" t="s">
        <v>22</v>
      </c>
      <c r="C116" s="19" t="s">
        <v>241</v>
      </c>
      <c r="D116" s="20" t="s">
        <v>220</v>
      </c>
      <c r="E116" s="8" t="s">
        <v>147</v>
      </c>
      <c r="F116" s="24">
        <v>2086000</v>
      </c>
      <c r="G116" s="21" t="str">
        <f>VLOOKUP(E116,'[2]Funcionamiento'!$I$3:$J$117,2,FALSE)</f>
        <v>2.24.1</v>
      </c>
      <c r="H116" s="2">
        <v>12</v>
      </c>
      <c r="I116" s="2" t="s">
        <v>235</v>
      </c>
      <c r="J116" s="2">
        <v>2</v>
      </c>
      <c r="K116" s="2">
        <v>5</v>
      </c>
      <c r="L116" s="2">
        <v>749</v>
      </c>
      <c r="N116" s="31"/>
      <c r="O116" s="13"/>
      <c r="P116" s="13"/>
      <c r="Q116" s="13"/>
      <c r="R116" s="13"/>
      <c r="S116" s="13"/>
      <c r="T116" s="13"/>
    </row>
    <row r="117" spans="1:20" ht="25.5">
      <c r="A117" s="69"/>
      <c r="B117" s="7" t="s">
        <v>22</v>
      </c>
      <c r="C117" s="19" t="s">
        <v>247</v>
      </c>
      <c r="D117" s="20" t="s">
        <v>21</v>
      </c>
      <c r="E117" s="8" t="s">
        <v>159</v>
      </c>
      <c r="F117" s="24">
        <v>2086000</v>
      </c>
      <c r="G117" s="21" t="str">
        <f>VLOOKUP(E117,'[2]Funcionamiento'!$I$3:$J$117,2,FALSE)</f>
        <v>1.70.7</v>
      </c>
      <c r="H117" s="2">
        <v>12</v>
      </c>
      <c r="I117" s="2" t="s">
        <v>235</v>
      </c>
      <c r="J117" s="2">
        <v>2</v>
      </c>
      <c r="K117" s="2">
        <v>5</v>
      </c>
      <c r="L117" s="2">
        <v>200</v>
      </c>
      <c r="N117" s="31"/>
      <c r="O117" s="13"/>
      <c r="P117" s="13"/>
      <c r="Q117" s="13"/>
      <c r="R117" s="13"/>
      <c r="S117" s="13"/>
      <c r="T117" s="13"/>
    </row>
    <row r="118" spans="6:20" ht="12.75">
      <c r="F118" s="14">
        <f>SUM(F5:F117)</f>
        <v>29194361217.10143</v>
      </c>
      <c r="G118" s="26"/>
      <c r="N118" s="31"/>
      <c r="O118" s="13"/>
      <c r="P118" s="13"/>
      <c r="Q118" s="13"/>
      <c r="R118" s="13"/>
      <c r="S118" s="13"/>
      <c r="T118" s="13"/>
    </row>
    <row r="119" spans="14:20" ht="12.75">
      <c r="N119" s="31"/>
      <c r="O119" s="13"/>
      <c r="P119" s="13"/>
      <c r="Q119" s="13"/>
      <c r="R119" s="13"/>
      <c r="S119" s="13"/>
      <c r="T119" s="13"/>
    </row>
    <row r="120" spans="14:20" ht="12.75">
      <c r="N120" s="31"/>
      <c r="O120" s="13"/>
      <c r="P120" s="13"/>
      <c r="Q120" s="13"/>
      <c r="R120" s="13"/>
      <c r="S120" s="13"/>
      <c r="T120" s="13"/>
    </row>
    <row r="126" ht="12.75">
      <c r="F126" s="27"/>
    </row>
    <row r="127" ht="12.75">
      <c r="F127" s="27"/>
    </row>
  </sheetData>
  <sheetProtection password="E95C" sheet="1" insertColumns="0" insertRows="0" insertHyperlinks="0" deleteColumns="0" deleteRows="0"/>
  <autoFilter ref="A6:N118"/>
  <dataValidations count="5">
    <dataValidation type="list" allowBlank="1" showInputMessage="1" showErrorMessage="1" sqref="H30 H16 H35 H26 H20 J7:J117 K7:K120">
      <formula1>"1,2,3,4,5,6,7,8,9,10,11,12"</formula1>
    </dataValidation>
    <dataValidation type="list" allowBlank="1" showInputMessage="1" showErrorMessage="1" sqref="D46:D116 D7:D44">
      <formula1>subrubros2</formula1>
    </dataValidation>
    <dataValidation type="list" allowBlank="1" showInputMessage="1" showErrorMessage="1" errorTitle="solo" error="Sólo puede elegir un valor de la lista" sqref="D45">
      <formula1>subrubros2</formula1>
    </dataValidation>
    <dataValidation type="list" allowBlank="1" showInputMessage="1" showErrorMessage="1" sqref="C7:C116">
      <formula1>rubro2</formula1>
    </dataValidation>
    <dataValidation type="list" allowBlank="1" showInputMessage="1" showErrorMessage="1" sqref="B7:B116">
      <formula1>estr_org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scale="6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26"/>
  </sheetPr>
  <dimension ref="A1:IU421"/>
  <sheetViews>
    <sheetView showGridLines="0" zoomScale="85" zoomScaleNormal="85" workbookViewId="0" topLeftCell="B1">
      <selection activeCell="C14" sqref="C14"/>
    </sheetView>
  </sheetViews>
  <sheetFormatPr defaultColWidth="11.421875" defaultRowHeight="12.75"/>
  <cols>
    <col min="1" max="1" width="13.421875" style="13" hidden="1" customWidth="1"/>
    <col min="2" max="2" width="37.28125" style="54" customWidth="1"/>
    <col min="3" max="3" width="32.57421875" style="13" customWidth="1"/>
    <col min="4" max="4" width="26.8515625" style="13" customWidth="1"/>
    <col min="5" max="5" width="36.28125" style="13" customWidth="1"/>
    <col min="6" max="6" width="11.57421875" style="13" hidden="1" customWidth="1"/>
    <col min="7" max="7" width="16.421875" style="13" customWidth="1"/>
    <col min="8" max="8" width="14.57421875" style="13" customWidth="1"/>
    <col min="9" max="9" width="10.140625" style="13" hidden="1" customWidth="1"/>
    <col min="10" max="10" width="18.00390625" style="13" hidden="1" customWidth="1"/>
    <col min="11" max="11" width="20.7109375" style="45" hidden="1" customWidth="1"/>
    <col min="12" max="12" width="14.57421875" style="45" hidden="1" customWidth="1"/>
    <col min="13" max="16" width="14.57421875" style="48" hidden="1" customWidth="1"/>
    <col min="17" max="17" width="14.57421875" style="51" customWidth="1"/>
    <col min="18" max="18" width="14.57421875" style="48" customWidth="1"/>
    <col min="19" max="19" width="14.57421875" style="51" customWidth="1"/>
    <col min="20" max="22" width="14.57421875" style="48" customWidth="1"/>
    <col min="23" max="23" width="14.57421875" style="51" customWidth="1"/>
    <col min="24" max="25" width="14.57421875" style="48" customWidth="1"/>
    <col min="26" max="29" width="14.57421875" style="52" customWidth="1"/>
    <col min="30" max="39" width="14.57421875" style="53" customWidth="1"/>
    <col min="40" max="16384" width="14.57421875" style="13" customWidth="1"/>
  </cols>
  <sheetData>
    <row r="1" spans="1:255" s="76" customFormat="1" ht="12.75">
      <c r="A1" s="32" t="s">
        <v>267</v>
      </c>
      <c r="D1" s="33"/>
      <c r="E1" s="33"/>
      <c r="F1" s="33"/>
      <c r="G1" s="33"/>
      <c r="H1" s="77"/>
      <c r="I1" s="78"/>
      <c r="J1" s="33"/>
      <c r="K1" s="33"/>
      <c r="L1" s="84"/>
      <c r="M1" s="79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</row>
    <row r="2" spans="1:255" s="76" customFormat="1" ht="12.75">
      <c r="A2" s="32" t="s">
        <v>264</v>
      </c>
      <c r="E2" s="33"/>
      <c r="F2" s="33"/>
      <c r="G2" s="33"/>
      <c r="H2" s="77"/>
      <c r="I2" s="78"/>
      <c r="J2" s="80"/>
      <c r="M2" s="79"/>
      <c r="O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</row>
    <row r="3" spans="1:255" s="76" customFormat="1" ht="12.75">
      <c r="A3" s="32" t="s">
        <v>265</v>
      </c>
      <c r="D3" s="33"/>
      <c r="E3" s="33"/>
      <c r="F3" s="33"/>
      <c r="G3" s="33"/>
      <c r="H3" s="77"/>
      <c r="I3" s="78"/>
      <c r="K3" s="33"/>
      <c r="L3" s="84"/>
      <c r="M3" s="80"/>
      <c r="N3" s="78"/>
      <c r="O3" s="33"/>
      <c r="P3" s="78"/>
      <c r="Q3" s="78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</row>
    <row r="4" spans="1:255" s="76" customFormat="1" ht="12.75">
      <c r="A4" s="32" t="s">
        <v>268</v>
      </c>
      <c r="D4" s="83"/>
      <c r="E4" s="33"/>
      <c r="F4" s="33"/>
      <c r="G4" s="33"/>
      <c r="H4" s="77"/>
      <c r="I4" s="78"/>
      <c r="J4" s="81"/>
      <c r="K4" s="33"/>
      <c r="L4" s="84"/>
      <c r="M4" s="79"/>
      <c r="N4" s="7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</row>
    <row r="5" spans="2:14" s="76" customFormat="1" ht="12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82"/>
      <c r="N5" s="127"/>
    </row>
    <row r="6" spans="1:39" s="60" customFormat="1" ht="51" customHeight="1">
      <c r="A6" s="112" t="s">
        <v>287</v>
      </c>
      <c r="B6" s="87" t="s">
        <v>0</v>
      </c>
      <c r="C6" s="87" t="s">
        <v>270</v>
      </c>
      <c r="D6" s="87" t="s">
        <v>271</v>
      </c>
      <c r="E6" s="87" t="s">
        <v>272</v>
      </c>
      <c r="F6" s="87" t="s">
        <v>262</v>
      </c>
      <c r="G6" s="87" t="s">
        <v>1</v>
      </c>
      <c r="H6" s="87" t="s">
        <v>274</v>
      </c>
      <c r="I6" s="87" t="s">
        <v>29</v>
      </c>
      <c r="J6" s="87" t="s">
        <v>276</v>
      </c>
      <c r="K6" s="87" t="s">
        <v>2</v>
      </c>
      <c r="L6" s="87" t="s">
        <v>278</v>
      </c>
      <c r="M6" s="101" t="s">
        <v>295</v>
      </c>
      <c r="N6" s="101" t="s">
        <v>280</v>
      </c>
      <c r="O6" s="5"/>
      <c r="P6" s="5"/>
      <c r="Q6" s="6"/>
      <c r="R6" s="5"/>
      <c r="S6" s="6"/>
      <c r="T6" s="5"/>
      <c r="U6" s="5"/>
      <c r="V6" s="5"/>
      <c r="W6" s="6"/>
      <c r="X6" s="5"/>
      <c r="Y6" s="5"/>
      <c r="Z6" s="56"/>
      <c r="AA6" s="57"/>
      <c r="AB6" s="58"/>
      <c r="AC6" s="58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39" s="67" customFormat="1" ht="51">
      <c r="A7" s="69" t="s">
        <v>300</v>
      </c>
      <c r="B7" s="89" t="s">
        <v>26</v>
      </c>
      <c r="C7" s="69" t="s">
        <v>206</v>
      </c>
      <c r="D7" s="68" t="s">
        <v>40</v>
      </c>
      <c r="E7" s="4" t="s">
        <v>79</v>
      </c>
      <c r="F7" s="61" t="str">
        <f>VLOOKUP(E7,'[3]Vigencia Futura'!$G$12:$H$43,2,FALSE)</f>
        <v>2.31.17</v>
      </c>
      <c r="G7" s="70">
        <v>29290453578</v>
      </c>
      <c r="H7" s="69" t="s">
        <v>44</v>
      </c>
      <c r="I7" s="69">
        <f aca="true" t="shared" si="0" ref="I7:I39">IF(ISERROR(VLOOKUP(H7,id_plazo,2,0))," ",(VLOOKUP(H7,id_plazo,2,0)))</f>
        <v>3</v>
      </c>
      <c r="J7" s="69">
        <v>1</v>
      </c>
      <c r="K7" s="50">
        <v>1</v>
      </c>
      <c r="L7" s="122">
        <v>1</v>
      </c>
      <c r="M7" s="124"/>
      <c r="N7" s="61"/>
      <c r="O7" s="46"/>
      <c r="P7" s="62"/>
      <c r="Q7" s="46"/>
      <c r="R7" s="62"/>
      <c r="S7" s="46"/>
      <c r="T7" s="62"/>
      <c r="U7" s="46"/>
      <c r="V7" s="62"/>
      <c r="W7" s="63"/>
      <c r="X7" s="62"/>
      <c r="Y7" s="64"/>
      <c r="Z7" s="65"/>
      <c r="AA7" s="65"/>
      <c r="AB7" s="66"/>
      <c r="AC7" s="66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s="67" customFormat="1" ht="51">
      <c r="A8" s="20"/>
      <c r="B8" s="89" t="s">
        <v>25</v>
      </c>
      <c r="C8" s="69" t="s">
        <v>283</v>
      </c>
      <c r="D8" s="68" t="s">
        <v>284</v>
      </c>
      <c r="E8" s="4" t="s">
        <v>285</v>
      </c>
      <c r="F8" s="61" t="s">
        <v>286</v>
      </c>
      <c r="G8" s="70">
        <v>16194750000</v>
      </c>
      <c r="H8" s="69" t="s">
        <v>44</v>
      </c>
      <c r="I8" s="69">
        <f t="shared" si="0"/>
        <v>3</v>
      </c>
      <c r="J8" s="69">
        <v>2</v>
      </c>
      <c r="K8" s="50">
        <v>1</v>
      </c>
      <c r="L8" s="122">
        <v>2500</v>
      </c>
      <c r="M8" s="124"/>
      <c r="N8" s="20"/>
      <c r="O8" s="46"/>
      <c r="P8" s="62"/>
      <c r="Q8" s="46"/>
      <c r="R8" s="62"/>
      <c r="S8" s="46"/>
      <c r="T8" s="62"/>
      <c r="U8" s="46"/>
      <c r="V8" s="62"/>
      <c r="W8" s="63"/>
      <c r="X8" s="62"/>
      <c r="Y8" s="64"/>
      <c r="Z8" s="65"/>
      <c r="AA8" s="65"/>
      <c r="AB8" s="66"/>
      <c r="AC8" s="66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39" s="67" customFormat="1" ht="25.5">
      <c r="A9" s="20"/>
      <c r="B9" s="89" t="s">
        <v>26</v>
      </c>
      <c r="C9" s="69" t="s">
        <v>249</v>
      </c>
      <c r="D9" s="68" t="s">
        <v>99</v>
      </c>
      <c r="E9" s="4" t="s">
        <v>86</v>
      </c>
      <c r="F9" s="61" t="str">
        <f>VLOOKUP(E9,'[3]Vigencia Futura'!$G$12:$H$43,2,FALSE)</f>
        <v>2.32.25.2</v>
      </c>
      <c r="G9" s="70">
        <v>13000000000</v>
      </c>
      <c r="H9" s="69" t="s">
        <v>43</v>
      </c>
      <c r="I9" s="69">
        <f t="shared" si="0"/>
        <v>2</v>
      </c>
      <c r="J9" s="69">
        <v>2</v>
      </c>
      <c r="K9" s="50">
        <v>1</v>
      </c>
      <c r="L9" s="122">
        <v>1</v>
      </c>
      <c r="M9" s="124"/>
      <c r="N9" s="20"/>
      <c r="O9" s="46"/>
      <c r="P9" s="62"/>
      <c r="Q9" s="46"/>
      <c r="R9" s="62"/>
      <c r="S9" s="46"/>
      <c r="T9" s="62"/>
      <c r="U9" s="46"/>
      <c r="V9" s="62"/>
      <c r="W9" s="63"/>
      <c r="X9" s="62"/>
      <c r="Y9" s="64"/>
      <c r="Z9" s="65"/>
      <c r="AA9" s="65"/>
      <c r="AB9" s="66"/>
      <c r="AC9" s="66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27" ht="25.5">
      <c r="A10" s="69"/>
      <c r="B10" s="88" t="s">
        <v>22</v>
      </c>
      <c r="C10" s="20" t="s">
        <v>254</v>
      </c>
      <c r="D10" s="20" t="s">
        <v>106</v>
      </c>
      <c r="E10" s="11" t="s">
        <v>76</v>
      </c>
      <c r="F10" s="61" t="str">
        <f>VLOOKUP(E10,'[3]Vigencia Futura'!$G$12:$H$43,2,FALSE)</f>
        <v>2.39.3</v>
      </c>
      <c r="G10" s="61">
        <v>9300000000</v>
      </c>
      <c r="H10" s="20" t="s">
        <v>44</v>
      </c>
      <c r="I10" s="20">
        <f t="shared" si="0"/>
        <v>3</v>
      </c>
      <c r="J10" s="20">
        <v>11</v>
      </c>
      <c r="K10" s="49">
        <v>1</v>
      </c>
      <c r="L10" s="123">
        <v>40000</v>
      </c>
      <c r="M10" s="125"/>
      <c r="N10" s="68"/>
      <c r="O10" s="47"/>
      <c r="Q10" s="47"/>
      <c r="S10" s="47"/>
      <c r="U10" s="47"/>
      <c r="Y10" s="71"/>
      <c r="Z10" s="72"/>
      <c r="AA10" s="72"/>
    </row>
    <row r="11" spans="1:27" ht="51">
      <c r="A11" s="69"/>
      <c r="B11" s="89" t="s">
        <v>22</v>
      </c>
      <c r="C11" s="69" t="s">
        <v>255</v>
      </c>
      <c r="D11" s="68" t="s">
        <v>108</v>
      </c>
      <c r="E11" s="4" t="s">
        <v>87</v>
      </c>
      <c r="F11" s="61" t="str">
        <f>VLOOKUP(E11,'[3]Vigencia Futura'!$G$12:$H$43,2,FALSE)</f>
        <v>2.32.25.2</v>
      </c>
      <c r="G11" s="70">
        <v>8864255802</v>
      </c>
      <c r="H11" s="69" t="s">
        <v>43</v>
      </c>
      <c r="I11" s="69">
        <f t="shared" si="0"/>
        <v>2</v>
      </c>
      <c r="J11" s="69">
        <v>2</v>
      </c>
      <c r="K11" s="50">
        <v>1</v>
      </c>
      <c r="L11" s="122">
        <v>1</v>
      </c>
      <c r="M11" s="125"/>
      <c r="N11" s="68"/>
      <c r="O11" s="47"/>
      <c r="Q11" s="47"/>
      <c r="S11" s="47"/>
      <c r="U11" s="47"/>
      <c r="Y11" s="71"/>
      <c r="Z11" s="72"/>
      <c r="AA11" s="72"/>
    </row>
    <row r="12" spans="1:27" ht="25.5">
      <c r="A12" s="69"/>
      <c r="B12" s="88" t="s">
        <v>22</v>
      </c>
      <c r="C12" s="20" t="s">
        <v>257</v>
      </c>
      <c r="D12" s="20" t="s">
        <v>115</v>
      </c>
      <c r="E12" s="11" t="s">
        <v>67</v>
      </c>
      <c r="F12" s="61" t="str">
        <f>VLOOKUP(E12,'[3]Vigencia Futura'!$G$12:$H$43,2,FALSE)</f>
        <v>2.10.15</v>
      </c>
      <c r="G12" s="61">
        <v>8640000000</v>
      </c>
      <c r="H12" s="20" t="s">
        <v>44</v>
      </c>
      <c r="I12" s="20">
        <f t="shared" si="0"/>
        <v>3</v>
      </c>
      <c r="J12" s="20">
        <v>4</v>
      </c>
      <c r="K12" s="49">
        <v>1</v>
      </c>
      <c r="L12" s="123">
        <v>1</v>
      </c>
      <c r="M12" s="125"/>
      <c r="N12" s="126"/>
      <c r="O12" s="47"/>
      <c r="Q12" s="47"/>
      <c r="S12" s="47"/>
      <c r="U12" s="47"/>
      <c r="Y12" s="71"/>
      <c r="Z12" s="72"/>
      <c r="AA12" s="72"/>
    </row>
    <row r="13" spans="1:27" ht="25.5">
      <c r="A13" s="69"/>
      <c r="B13" s="88" t="s">
        <v>22</v>
      </c>
      <c r="C13" s="20" t="s">
        <v>252</v>
      </c>
      <c r="D13" s="20" t="s">
        <v>103</v>
      </c>
      <c r="E13" s="11" t="s">
        <v>160</v>
      </c>
      <c r="F13" s="61" t="str">
        <f>VLOOKUP(E13,'[3]Vigencia Futura'!$G$12:$H$43,2,FALSE)</f>
        <v>2.27.6.1</v>
      </c>
      <c r="G13" s="61">
        <v>7634597114</v>
      </c>
      <c r="H13" s="20" t="s">
        <v>44</v>
      </c>
      <c r="I13" s="20">
        <f t="shared" si="0"/>
        <v>3</v>
      </c>
      <c r="J13" s="20">
        <v>5</v>
      </c>
      <c r="K13" s="49">
        <v>1</v>
      </c>
      <c r="L13" s="123">
        <v>1</v>
      </c>
      <c r="M13" s="125"/>
      <c r="N13" s="68"/>
      <c r="O13" s="47"/>
      <c r="Q13" s="47"/>
      <c r="S13" s="47"/>
      <c r="U13" s="47"/>
      <c r="Y13" s="71"/>
      <c r="Z13" s="72"/>
      <c r="AA13" s="72"/>
    </row>
    <row r="14" spans="1:27" ht="51">
      <c r="A14" s="69"/>
      <c r="B14" s="89" t="s">
        <v>22</v>
      </c>
      <c r="C14" s="69" t="s">
        <v>256</v>
      </c>
      <c r="D14" s="68" t="s">
        <v>109</v>
      </c>
      <c r="E14" s="4" t="s">
        <v>172</v>
      </c>
      <c r="F14" s="61" t="str">
        <f>VLOOKUP(E14,'[3]Vigencia Futura'!$G$12:$H$43,2,FALSE)</f>
        <v>2.32.6.2</v>
      </c>
      <c r="G14" s="70">
        <v>5945000000</v>
      </c>
      <c r="H14" s="69" t="s">
        <v>43</v>
      </c>
      <c r="I14" s="69">
        <f t="shared" si="0"/>
        <v>2</v>
      </c>
      <c r="J14" s="69">
        <v>2</v>
      </c>
      <c r="K14" s="50">
        <v>1</v>
      </c>
      <c r="L14" s="122">
        <v>1</v>
      </c>
      <c r="M14" s="125"/>
      <c r="N14" s="68"/>
      <c r="O14" s="47"/>
      <c r="Q14" s="47"/>
      <c r="S14" s="47"/>
      <c r="U14" s="47"/>
      <c r="Y14" s="71"/>
      <c r="Z14" s="72"/>
      <c r="AA14" s="72"/>
    </row>
    <row r="15" spans="1:27" ht="38.25">
      <c r="A15" s="69" t="s">
        <v>290</v>
      </c>
      <c r="B15" s="89" t="s">
        <v>22</v>
      </c>
      <c r="C15" s="69" t="s">
        <v>256</v>
      </c>
      <c r="D15" s="68" t="s">
        <v>110</v>
      </c>
      <c r="E15" s="4" t="s">
        <v>173</v>
      </c>
      <c r="F15" s="61" t="str">
        <f>VLOOKUP(E15,'[3]Vigencia Futura'!$G$12:$H$43,2,FALSE)</f>
        <v>2.32.6.2</v>
      </c>
      <c r="G15" s="70">
        <v>5632200000</v>
      </c>
      <c r="H15" s="69" t="s">
        <v>43</v>
      </c>
      <c r="I15" s="69">
        <f t="shared" si="0"/>
        <v>2</v>
      </c>
      <c r="J15" s="69">
        <v>2</v>
      </c>
      <c r="K15" s="50">
        <v>1</v>
      </c>
      <c r="L15" s="122">
        <v>1</v>
      </c>
      <c r="M15" s="125" t="s">
        <v>282</v>
      </c>
      <c r="N15" s="73">
        <f>+G15</f>
        <v>5632200000</v>
      </c>
      <c r="O15" s="47"/>
      <c r="Q15" s="47"/>
      <c r="S15" s="47"/>
      <c r="U15" s="47"/>
      <c r="Y15" s="71"/>
      <c r="Z15" s="72"/>
      <c r="AA15" s="72"/>
    </row>
    <row r="16" spans="1:27" ht="51">
      <c r="A16" s="69"/>
      <c r="B16" s="89" t="s">
        <v>22</v>
      </c>
      <c r="C16" s="69" t="s">
        <v>252</v>
      </c>
      <c r="D16" s="68" t="s">
        <v>104</v>
      </c>
      <c r="E16" s="4" t="s">
        <v>175</v>
      </c>
      <c r="F16" s="61" t="str">
        <f>VLOOKUP(E16,'[3]Vigencia Futura'!$G$12:$H$43,2,FALSE)</f>
        <v>2.27.10.1// 2.27.3</v>
      </c>
      <c r="G16" s="70">
        <v>3700000000</v>
      </c>
      <c r="H16" s="69" t="s">
        <v>43</v>
      </c>
      <c r="I16" s="69">
        <f t="shared" si="0"/>
        <v>2</v>
      </c>
      <c r="J16" s="69">
        <v>2</v>
      </c>
      <c r="K16" s="50">
        <v>1</v>
      </c>
      <c r="L16" s="122">
        <v>1</v>
      </c>
      <c r="M16" s="125"/>
      <c r="N16" s="68"/>
      <c r="O16" s="47"/>
      <c r="Q16" s="47"/>
      <c r="S16" s="47"/>
      <c r="U16" s="47"/>
      <c r="Y16" s="71"/>
      <c r="Z16" s="72"/>
      <c r="AA16" s="72"/>
    </row>
    <row r="17" spans="1:27" ht="25.5">
      <c r="A17" s="69"/>
      <c r="B17" s="90" t="s">
        <v>22</v>
      </c>
      <c r="C17" s="68" t="s">
        <v>248</v>
      </c>
      <c r="D17" s="68" t="s">
        <v>96</v>
      </c>
      <c r="E17" s="9" t="s">
        <v>120</v>
      </c>
      <c r="F17" s="21" t="s">
        <v>279</v>
      </c>
      <c r="G17" s="73">
        <v>2500000000</v>
      </c>
      <c r="H17" s="68" t="s">
        <v>43</v>
      </c>
      <c r="I17" s="68">
        <f t="shared" si="0"/>
        <v>2</v>
      </c>
      <c r="J17" s="68">
        <v>2</v>
      </c>
      <c r="K17" s="50">
        <v>1</v>
      </c>
      <c r="L17" s="122">
        <v>1</v>
      </c>
      <c r="M17" s="125"/>
      <c r="N17" s="68"/>
      <c r="O17" s="47"/>
      <c r="Q17" s="47"/>
      <c r="S17" s="47"/>
      <c r="U17" s="47"/>
      <c r="Y17" s="71"/>
      <c r="Z17" s="72"/>
      <c r="AA17" s="72"/>
    </row>
    <row r="18" spans="1:39" s="55" customFormat="1" ht="63.75">
      <c r="A18" s="68"/>
      <c r="B18" s="89" t="s">
        <v>22</v>
      </c>
      <c r="C18" s="69" t="s">
        <v>257</v>
      </c>
      <c r="D18" s="68" t="s">
        <v>114</v>
      </c>
      <c r="E18" s="4" t="s">
        <v>88</v>
      </c>
      <c r="F18" s="61" t="str">
        <f>VLOOKUP(E18,'[3]Vigencia Futura'!$G$12:$H$43,2,FALSE)</f>
        <v>2.32.6.5</v>
      </c>
      <c r="G18" s="70">
        <v>2250000000</v>
      </c>
      <c r="H18" s="69" t="s">
        <v>43</v>
      </c>
      <c r="I18" s="69">
        <f t="shared" si="0"/>
        <v>2</v>
      </c>
      <c r="J18" s="69">
        <v>2</v>
      </c>
      <c r="K18" s="50">
        <v>1</v>
      </c>
      <c r="L18" s="122">
        <v>1</v>
      </c>
      <c r="M18" s="125"/>
      <c r="N18" s="68"/>
      <c r="O18" s="47"/>
      <c r="P18" s="48"/>
      <c r="Q18" s="47"/>
      <c r="R18" s="48"/>
      <c r="S18" s="47"/>
      <c r="T18" s="48"/>
      <c r="U18" s="47"/>
      <c r="V18" s="48"/>
      <c r="W18" s="51"/>
      <c r="X18" s="48"/>
      <c r="Y18" s="71"/>
      <c r="Z18" s="72"/>
      <c r="AA18" s="72"/>
      <c r="AB18" s="52"/>
      <c r="AC18" s="52"/>
      <c r="AD18" s="74"/>
      <c r="AE18" s="74"/>
      <c r="AF18" s="74"/>
      <c r="AG18" s="74"/>
      <c r="AH18" s="74"/>
      <c r="AI18" s="74"/>
      <c r="AJ18" s="74"/>
      <c r="AK18" s="74"/>
      <c r="AL18" s="74"/>
      <c r="AM18" s="74"/>
    </row>
    <row r="19" spans="1:39" s="55" customFormat="1" ht="25.5">
      <c r="A19" s="68"/>
      <c r="B19" s="89" t="s">
        <v>22</v>
      </c>
      <c r="C19" s="69" t="s">
        <v>248</v>
      </c>
      <c r="D19" s="68" t="s">
        <v>97</v>
      </c>
      <c r="E19" s="4" t="s">
        <v>75</v>
      </c>
      <c r="F19" s="61" t="str">
        <f>VLOOKUP(E19,'[3]Vigencia Futura'!$G$12:$H$43,2,FALSE)</f>
        <v>2.5.12</v>
      </c>
      <c r="G19" s="70">
        <v>1610000000</v>
      </c>
      <c r="H19" s="69" t="s">
        <v>44</v>
      </c>
      <c r="I19" s="69">
        <f t="shared" si="0"/>
        <v>3</v>
      </c>
      <c r="J19" s="69">
        <v>2</v>
      </c>
      <c r="K19" s="50">
        <v>1</v>
      </c>
      <c r="L19" s="122">
        <v>2000</v>
      </c>
      <c r="M19" s="125"/>
      <c r="N19" s="68"/>
      <c r="O19" s="47"/>
      <c r="P19" s="48"/>
      <c r="Q19" s="47"/>
      <c r="R19" s="48"/>
      <c r="S19" s="47"/>
      <c r="T19" s="48"/>
      <c r="U19" s="47"/>
      <c r="V19" s="48"/>
      <c r="W19" s="51"/>
      <c r="X19" s="48"/>
      <c r="Y19" s="71"/>
      <c r="Z19" s="72"/>
      <c r="AA19" s="72"/>
      <c r="AB19" s="52"/>
      <c r="AC19" s="52"/>
      <c r="AD19" s="74"/>
      <c r="AE19" s="74"/>
      <c r="AF19" s="74"/>
      <c r="AG19" s="74"/>
      <c r="AH19" s="74"/>
      <c r="AI19" s="74"/>
      <c r="AJ19" s="74"/>
      <c r="AK19" s="74"/>
      <c r="AL19" s="74"/>
      <c r="AM19" s="74"/>
    </row>
    <row r="20" spans="1:27" ht="25.5">
      <c r="A20" s="69"/>
      <c r="B20" s="89" t="s">
        <v>26</v>
      </c>
      <c r="C20" s="69" t="s">
        <v>207</v>
      </c>
      <c r="D20" s="68" t="s">
        <v>41</v>
      </c>
      <c r="E20" s="4" t="s">
        <v>84</v>
      </c>
      <c r="F20" s="61" t="str">
        <f>VLOOKUP(E20,'[3]Vigencia Futura'!$G$12:$H$43,2,FALSE)</f>
        <v>2.43.2</v>
      </c>
      <c r="G20" s="70">
        <v>1525373357</v>
      </c>
      <c r="H20" s="69" t="s">
        <v>44</v>
      </c>
      <c r="I20" s="69">
        <f t="shared" si="0"/>
        <v>3</v>
      </c>
      <c r="J20" s="69">
        <v>1</v>
      </c>
      <c r="K20" s="50">
        <v>1</v>
      </c>
      <c r="L20" s="122">
        <v>1</v>
      </c>
      <c r="M20" s="125"/>
      <c r="N20" s="68"/>
      <c r="O20" s="47"/>
      <c r="Q20" s="47"/>
      <c r="S20" s="47"/>
      <c r="U20" s="47"/>
      <c r="Y20" s="71"/>
      <c r="Z20" s="72"/>
      <c r="AA20" s="72"/>
    </row>
    <row r="21" spans="1:27" ht="25.5">
      <c r="A21" s="69"/>
      <c r="B21" s="89" t="s">
        <v>24</v>
      </c>
      <c r="C21" s="69" t="s">
        <v>207</v>
      </c>
      <c r="D21" s="68" t="s">
        <v>41</v>
      </c>
      <c r="E21" s="4" t="s">
        <v>82</v>
      </c>
      <c r="F21" s="61" t="str">
        <f>VLOOKUP(E21,'[3]Vigencia Futura'!$G$12:$H$43,2,FALSE)</f>
        <v>2.43.2</v>
      </c>
      <c r="G21" s="70">
        <v>1504359999.9999998</v>
      </c>
      <c r="H21" s="69" t="s">
        <v>44</v>
      </c>
      <c r="I21" s="69">
        <f t="shared" si="0"/>
        <v>3</v>
      </c>
      <c r="J21" s="69">
        <v>1</v>
      </c>
      <c r="K21" s="50">
        <v>1</v>
      </c>
      <c r="L21" s="122">
        <v>1</v>
      </c>
      <c r="M21" s="125"/>
      <c r="N21" s="68"/>
      <c r="O21" s="47"/>
      <c r="Q21" s="47"/>
      <c r="S21" s="47"/>
      <c r="U21" s="47"/>
      <c r="Y21" s="71"/>
      <c r="Z21" s="72"/>
      <c r="AA21" s="72"/>
    </row>
    <row r="22" spans="1:27" ht="63.75">
      <c r="A22" s="69"/>
      <c r="B22" s="89" t="s">
        <v>22</v>
      </c>
      <c r="C22" s="69" t="s">
        <v>256</v>
      </c>
      <c r="D22" s="68" t="s">
        <v>111</v>
      </c>
      <c r="E22" s="4" t="s">
        <v>174</v>
      </c>
      <c r="F22" s="61" t="str">
        <f>VLOOKUP(E22,'[3]Vigencia Futura'!$G$12:$H$43,2,FALSE)</f>
        <v>2.32.6.2</v>
      </c>
      <c r="G22" s="70">
        <v>1500000000</v>
      </c>
      <c r="H22" s="69" t="s">
        <v>43</v>
      </c>
      <c r="I22" s="69">
        <f t="shared" si="0"/>
        <v>2</v>
      </c>
      <c r="J22" s="69">
        <v>6</v>
      </c>
      <c r="K22" s="50">
        <v>1</v>
      </c>
      <c r="L22" s="122">
        <v>1</v>
      </c>
      <c r="M22" s="125"/>
      <c r="N22" s="68"/>
      <c r="O22" s="47"/>
      <c r="Q22" s="47"/>
      <c r="S22" s="47"/>
      <c r="U22" s="47"/>
      <c r="Y22" s="71"/>
      <c r="Z22" s="72"/>
      <c r="AA22" s="72"/>
    </row>
    <row r="23" spans="1:27" ht="25.5">
      <c r="A23" s="69"/>
      <c r="B23" s="89" t="s">
        <v>24</v>
      </c>
      <c r="C23" s="69" t="s">
        <v>206</v>
      </c>
      <c r="D23" s="68" t="s">
        <v>39</v>
      </c>
      <c r="E23" s="4" t="s">
        <v>83</v>
      </c>
      <c r="F23" s="61" t="str">
        <f>VLOOKUP(E23,'[3]Vigencia Futura'!$G$12:$H$43,2,FALSE)</f>
        <v>2.31.17</v>
      </c>
      <c r="G23" s="70">
        <v>1440939999.9999998</v>
      </c>
      <c r="H23" s="69" t="s">
        <v>44</v>
      </c>
      <c r="I23" s="69">
        <f t="shared" si="0"/>
        <v>3</v>
      </c>
      <c r="J23" s="69">
        <v>1</v>
      </c>
      <c r="K23" s="50">
        <v>1</v>
      </c>
      <c r="L23" s="122">
        <v>1</v>
      </c>
      <c r="M23" s="125"/>
      <c r="N23" s="68"/>
      <c r="O23" s="47"/>
      <c r="Q23" s="47"/>
      <c r="S23" s="47"/>
      <c r="T23" s="47"/>
      <c r="U23" s="47"/>
      <c r="Y23" s="71"/>
      <c r="Z23" s="72"/>
      <c r="AA23" s="72"/>
    </row>
    <row r="24" spans="1:39" s="67" customFormat="1" ht="38.25">
      <c r="A24" s="69" t="s">
        <v>299</v>
      </c>
      <c r="B24" s="89" t="s">
        <v>22</v>
      </c>
      <c r="C24" s="69" t="s">
        <v>250</v>
      </c>
      <c r="D24" s="68" t="s">
        <v>100</v>
      </c>
      <c r="E24" s="4" t="s">
        <v>69</v>
      </c>
      <c r="F24" s="61" t="str">
        <f>VLOOKUP(E24,'[3]Vigencia Futura'!$G$12:$H$43,2,FALSE)</f>
        <v>2.28.1</v>
      </c>
      <c r="G24" s="70">
        <v>1200000000</v>
      </c>
      <c r="H24" s="69" t="s">
        <v>44</v>
      </c>
      <c r="I24" s="69">
        <f t="shared" si="0"/>
        <v>3</v>
      </c>
      <c r="J24" s="69">
        <v>3</v>
      </c>
      <c r="K24" s="50">
        <v>1</v>
      </c>
      <c r="L24" s="122">
        <v>1</v>
      </c>
      <c r="M24" s="124" t="s">
        <v>282</v>
      </c>
      <c r="N24" s="61">
        <f>+G24</f>
        <v>1200000000</v>
      </c>
      <c r="O24" s="46"/>
      <c r="P24" s="62"/>
      <c r="Q24" s="46"/>
      <c r="R24" s="62"/>
      <c r="S24" s="46"/>
      <c r="T24" s="62"/>
      <c r="U24" s="46"/>
      <c r="V24" s="62"/>
      <c r="W24" s="63"/>
      <c r="X24" s="62"/>
      <c r="Y24" s="64"/>
      <c r="Z24" s="65"/>
      <c r="AA24" s="65"/>
      <c r="AB24" s="66"/>
      <c r="AC24" s="66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1:27" ht="25.5">
      <c r="A25" s="69"/>
      <c r="B25" s="89" t="s">
        <v>22</v>
      </c>
      <c r="C25" s="69" t="s">
        <v>255</v>
      </c>
      <c r="D25" s="68" t="s">
        <v>108</v>
      </c>
      <c r="E25" s="4" t="s">
        <v>68</v>
      </c>
      <c r="F25" s="61" t="str">
        <f>VLOOKUP(E25,'[3]Vigencia Futura'!$G$12:$H$43,2,FALSE)</f>
        <v>2.39.2</v>
      </c>
      <c r="G25" s="70">
        <v>1029111195</v>
      </c>
      <c r="H25" s="69" t="s">
        <v>44</v>
      </c>
      <c r="I25" s="69">
        <f t="shared" si="0"/>
        <v>3</v>
      </c>
      <c r="J25" s="69">
        <v>2</v>
      </c>
      <c r="K25" s="50">
        <v>1</v>
      </c>
      <c r="L25" s="122">
        <v>1</v>
      </c>
      <c r="M25" s="125"/>
      <c r="N25" s="68"/>
      <c r="O25" s="47"/>
      <c r="Q25" s="47"/>
      <c r="S25" s="47"/>
      <c r="U25" s="47"/>
      <c r="Y25" s="71"/>
      <c r="Z25" s="72"/>
      <c r="AA25" s="72"/>
    </row>
    <row r="26" spans="1:27" ht="25.5">
      <c r="A26" s="69"/>
      <c r="B26" s="90" t="s">
        <v>22</v>
      </c>
      <c r="C26" s="68" t="s">
        <v>248</v>
      </c>
      <c r="D26" s="68" t="s">
        <v>96</v>
      </c>
      <c r="E26" s="9" t="s">
        <v>120</v>
      </c>
      <c r="F26" s="21" t="s">
        <v>279</v>
      </c>
      <c r="G26" s="73">
        <v>1000000000</v>
      </c>
      <c r="H26" s="68" t="s">
        <v>42</v>
      </c>
      <c r="I26" s="68">
        <f t="shared" si="0"/>
        <v>1</v>
      </c>
      <c r="J26" s="68">
        <v>12</v>
      </c>
      <c r="K26" s="50">
        <v>1</v>
      </c>
      <c r="L26" s="122">
        <v>1</v>
      </c>
      <c r="M26" s="125"/>
      <c r="N26" s="68"/>
      <c r="O26" s="47"/>
      <c r="Q26" s="47"/>
      <c r="S26" s="47"/>
      <c r="U26" s="47"/>
      <c r="Y26" s="71"/>
      <c r="Z26" s="72"/>
      <c r="AA26" s="72"/>
    </row>
    <row r="27" spans="1:27" ht="25.5">
      <c r="A27" s="69"/>
      <c r="B27" s="89" t="s">
        <v>26</v>
      </c>
      <c r="C27" s="69" t="s">
        <v>206</v>
      </c>
      <c r="D27" s="68" t="s">
        <v>40</v>
      </c>
      <c r="E27" s="4" t="s">
        <v>80</v>
      </c>
      <c r="F27" s="61" t="str">
        <f>VLOOKUP(E27,'[3]Vigencia Futura'!$G$12:$H$43,2,FALSE)</f>
        <v>2.31.10</v>
      </c>
      <c r="G27" s="70">
        <v>938713607</v>
      </c>
      <c r="H27" s="69" t="s">
        <v>44</v>
      </c>
      <c r="I27" s="69">
        <f t="shared" si="0"/>
        <v>3</v>
      </c>
      <c r="J27" s="69">
        <v>1</v>
      </c>
      <c r="K27" s="50">
        <v>1</v>
      </c>
      <c r="L27" s="122">
        <v>1</v>
      </c>
      <c r="M27" s="125"/>
      <c r="N27" s="68"/>
      <c r="O27" s="47"/>
      <c r="Q27" s="47"/>
      <c r="S27" s="47"/>
      <c r="U27" s="47"/>
      <c r="Y27" s="71"/>
      <c r="Z27" s="72"/>
      <c r="AA27" s="72"/>
    </row>
    <row r="28" spans="1:27" ht="38.25">
      <c r="A28" s="69"/>
      <c r="B28" s="89" t="s">
        <v>25</v>
      </c>
      <c r="C28" s="69" t="s">
        <v>257</v>
      </c>
      <c r="D28" s="68" t="s">
        <v>115</v>
      </c>
      <c r="E28" s="4" t="s">
        <v>77</v>
      </c>
      <c r="F28" s="61" t="str">
        <f>VLOOKUP(E28,'[3]Vigencia Futura'!$G$12:$H$43,2,FALSE)</f>
        <v>2.32.6.2</v>
      </c>
      <c r="G28" s="70">
        <v>400000000</v>
      </c>
      <c r="H28" s="69" t="s">
        <v>43</v>
      </c>
      <c r="I28" s="69">
        <f t="shared" si="0"/>
        <v>2</v>
      </c>
      <c r="J28" s="69">
        <v>10</v>
      </c>
      <c r="K28" s="50">
        <v>1</v>
      </c>
      <c r="L28" s="122">
        <v>35000</v>
      </c>
      <c r="M28" s="125"/>
      <c r="N28" s="68"/>
      <c r="O28" s="47"/>
      <c r="Q28" s="47"/>
      <c r="S28" s="47"/>
      <c r="U28" s="47"/>
      <c r="Y28" s="71"/>
      <c r="Z28" s="72"/>
      <c r="AA28" s="72"/>
    </row>
    <row r="29" spans="1:27" ht="38.25">
      <c r="A29" s="69"/>
      <c r="B29" s="89" t="s">
        <v>22</v>
      </c>
      <c r="C29" s="69" t="s">
        <v>248</v>
      </c>
      <c r="D29" s="68" t="s">
        <v>35</v>
      </c>
      <c r="E29" s="4" t="s">
        <v>72</v>
      </c>
      <c r="F29" s="61" t="str">
        <f>VLOOKUP(E29,'[3]Vigencia Futura'!$G$12:$H$43,2,FALSE)</f>
        <v>2.18.3</v>
      </c>
      <c r="G29" s="70">
        <v>350000000</v>
      </c>
      <c r="H29" s="69" t="s">
        <v>43</v>
      </c>
      <c r="I29" s="69">
        <f t="shared" si="0"/>
        <v>2</v>
      </c>
      <c r="J29" s="69">
        <v>7</v>
      </c>
      <c r="K29" s="50">
        <v>1</v>
      </c>
      <c r="L29" s="122">
        <v>1</v>
      </c>
      <c r="M29" s="125"/>
      <c r="N29" s="68"/>
      <c r="O29" s="47"/>
      <c r="Q29" s="47"/>
      <c r="S29" s="47"/>
      <c r="U29" s="47"/>
      <c r="Y29" s="71"/>
      <c r="Z29" s="72"/>
      <c r="AA29" s="72"/>
    </row>
    <row r="30" spans="1:27" ht="25.5">
      <c r="A30" s="69"/>
      <c r="B30" s="88" t="s">
        <v>22</v>
      </c>
      <c r="C30" s="20" t="s">
        <v>249</v>
      </c>
      <c r="D30" s="20" t="s">
        <v>99</v>
      </c>
      <c r="E30" s="11" t="s">
        <v>161</v>
      </c>
      <c r="F30" s="61" t="str">
        <f>VLOOKUP(E30,'[3]Vigencia Futura'!$G$12:$H$43,2,FALSE)</f>
        <v>2.32.25</v>
      </c>
      <c r="G30" s="61">
        <v>220000000</v>
      </c>
      <c r="H30" s="20" t="s">
        <v>43</v>
      </c>
      <c r="I30" s="20">
        <f t="shared" si="0"/>
        <v>2</v>
      </c>
      <c r="J30" s="20">
        <v>2</v>
      </c>
      <c r="K30" s="49">
        <v>4</v>
      </c>
      <c r="L30" s="123">
        <v>1</v>
      </c>
      <c r="M30" s="125"/>
      <c r="N30" s="68"/>
      <c r="O30" s="47"/>
      <c r="Q30" s="47"/>
      <c r="S30" s="47"/>
      <c r="U30" s="47"/>
      <c r="Y30" s="71"/>
      <c r="Z30" s="72"/>
      <c r="AA30" s="72"/>
    </row>
    <row r="31" spans="1:27" ht="38.25">
      <c r="A31" s="69"/>
      <c r="B31" s="89" t="s">
        <v>22</v>
      </c>
      <c r="C31" s="69" t="s">
        <v>251</v>
      </c>
      <c r="D31" s="68" t="s">
        <v>101</v>
      </c>
      <c r="E31" s="4" t="s">
        <v>70</v>
      </c>
      <c r="F31" s="61" t="str">
        <f>VLOOKUP(E31,'[3]Vigencia Futura'!$G$12:$H$43,2,FALSE)</f>
        <v>2.25.2</v>
      </c>
      <c r="G31" s="70">
        <v>200000000</v>
      </c>
      <c r="H31" s="69" t="s">
        <v>43</v>
      </c>
      <c r="I31" s="69">
        <f t="shared" si="0"/>
        <v>2</v>
      </c>
      <c r="J31" s="69">
        <v>11</v>
      </c>
      <c r="K31" s="50">
        <v>4</v>
      </c>
      <c r="L31" s="122">
        <v>9</v>
      </c>
      <c r="M31" s="125"/>
      <c r="N31" s="68"/>
      <c r="O31" s="47"/>
      <c r="Q31" s="47"/>
      <c r="S31" s="47"/>
      <c r="U31" s="47"/>
      <c r="Y31" s="71"/>
      <c r="Z31" s="72"/>
      <c r="AA31" s="72"/>
    </row>
    <row r="32" spans="1:27" ht="51">
      <c r="A32" s="69"/>
      <c r="B32" s="89" t="s">
        <v>25</v>
      </c>
      <c r="C32" s="69" t="s">
        <v>255</v>
      </c>
      <c r="D32" s="68" t="s">
        <v>107</v>
      </c>
      <c r="E32" s="4" t="s">
        <v>78</v>
      </c>
      <c r="F32" s="61" t="str">
        <f>VLOOKUP(E32,'[3]Vigencia Futura'!$G$12:$H$43,2,FALSE)</f>
        <v>2.37.6</v>
      </c>
      <c r="G32" s="70">
        <v>194118600</v>
      </c>
      <c r="H32" s="69" t="s">
        <v>43</v>
      </c>
      <c r="I32" s="69">
        <f t="shared" si="0"/>
        <v>2</v>
      </c>
      <c r="J32" s="69">
        <v>2</v>
      </c>
      <c r="K32" s="50">
        <v>4</v>
      </c>
      <c r="L32" s="122">
        <v>456</v>
      </c>
      <c r="M32" s="125"/>
      <c r="N32" s="68"/>
      <c r="O32" s="47"/>
      <c r="Q32" s="47"/>
      <c r="S32" s="47"/>
      <c r="U32" s="47"/>
      <c r="Y32" s="71"/>
      <c r="Z32" s="72"/>
      <c r="AA32" s="72"/>
    </row>
    <row r="33" spans="1:27" ht="38.25">
      <c r="A33" s="69"/>
      <c r="B33" s="89" t="s">
        <v>22</v>
      </c>
      <c r="C33" s="69" t="s">
        <v>251</v>
      </c>
      <c r="D33" s="68" t="s">
        <v>102</v>
      </c>
      <c r="E33" s="4" t="s">
        <v>71</v>
      </c>
      <c r="F33" s="61" t="str">
        <f>VLOOKUP(E33,'[3]Vigencia Futura'!$G$12:$H$43,2,FALSE)</f>
        <v>2.24.1</v>
      </c>
      <c r="G33" s="70">
        <v>110000000</v>
      </c>
      <c r="H33" s="69" t="s">
        <v>43</v>
      </c>
      <c r="I33" s="69">
        <f t="shared" si="0"/>
        <v>2</v>
      </c>
      <c r="J33" s="69">
        <v>11</v>
      </c>
      <c r="K33" s="50">
        <v>4</v>
      </c>
      <c r="L33" s="122">
        <v>1</v>
      </c>
      <c r="M33" s="125"/>
      <c r="N33" s="68"/>
      <c r="O33" s="47"/>
      <c r="Q33" s="47"/>
      <c r="S33" s="47"/>
      <c r="U33" s="47"/>
      <c r="Y33" s="71"/>
      <c r="Z33" s="72"/>
      <c r="AA33" s="72"/>
    </row>
    <row r="34" spans="1:27" ht="25.5">
      <c r="A34" s="69"/>
      <c r="B34" s="89" t="s">
        <v>25</v>
      </c>
      <c r="C34" s="69" t="s">
        <v>256</v>
      </c>
      <c r="D34" s="68" t="s">
        <v>112</v>
      </c>
      <c r="E34" s="4" t="s">
        <v>10</v>
      </c>
      <c r="F34" s="61" t="str">
        <f>VLOOKUP(E34,'[3]Vigencia Futura'!$G$12:$H$43,2,FALSE)</f>
        <v>1.47.2</v>
      </c>
      <c r="G34" s="70">
        <v>100000000</v>
      </c>
      <c r="H34" s="69" t="s">
        <v>42</v>
      </c>
      <c r="I34" s="69">
        <f t="shared" si="0"/>
        <v>1</v>
      </c>
      <c r="J34" s="69">
        <v>12</v>
      </c>
      <c r="K34" s="50">
        <v>4</v>
      </c>
      <c r="L34" s="122">
        <v>50000</v>
      </c>
      <c r="M34" s="125"/>
      <c r="N34" s="68"/>
      <c r="O34" s="47"/>
      <c r="Q34" s="47"/>
      <c r="S34" s="47"/>
      <c r="U34" s="47"/>
      <c r="Y34" s="71"/>
      <c r="Z34" s="72"/>
      <c r="AA34" s="72"/>
    </row>
    <row r="35" spans="1:27" ht="38.25">
      <c r="A35" s="69"/>
      <c r="B35" s="89" t="s">
        <v>22</v>
      </c>
      <c r="C35" s="69" t="s">
        <v>248</v>
      </c>
      <c r="D35" s="68" t="s">
        <v>35</v>
      </c>
      <c r="E35" s="4" t="s">
        <v>73</v>
      </c>
      <c r="F35" s="61" t="str">
        <f>VLOOKUP(E35,'[3]Vigencia Futura'!$G$12:$H$43,2,FALSE)</f>
        <v>2.17.1</v>
      </c>
      <c r="G35" s="70">
        <v>66000000</v>
      </c>
      <c r="H35" s="69" t="s">
        <v>43</v>
      </c>
      <c r="I35" s="69">
        <f t="shared" si="0"/>
        <v>2</v>
      </c>
      <c r="J35" s="69">
        <v>10</v>
      </c>
      <c r="K35" s="50">
        <v>5</v>
      </c>
      <c r="L35" s="122">
        <v>2000</v>
      </c>
      <c r="M35" s="125"/>
      <c r="N35" s="68"/>
      <c r="O35" s="47"/>
      <c r="Q35" s="47"/>
      <c r="S35" s="47"/>
      <c r="U35" s="47"/>
      <c r="Y35" s="71"/>
      <c r="Z35" s="72"/>
      <c r="AA35" s="72"/>
    </row>
    <row r="36" spans="1:27" ht="38.25">
      <c r="A36" s="69"/>
      <c r="B36" s="89" t="s">
        <v>22</v>
      </c>
      <c r="C36" s="69" t="s">
        <v>248</v>
      </c>
      <c r="D36" s="68" t="s">
        <v>35</v>
      </c>
      <c r="E36" s="4" t="s">
        <v>74</v>
      </c>
      <c r="F36" s="61" t="str">
        <f>VLOOKUP(E36,'[3]Vigencia Futura'!$G$12:$H$43,2,FALSE)</f>
        <v>2.17.1</v>
      </c>
      <c r="G36" s="70">
        <v>45000000</v>
      </c>
      <c r="H36" s="69" t="s">
        <v>43</v>
      </c>
      <c r="I36" s="69">
        <f t="shared" si="0"/>
        <v>2</v>
      </c>
      <c r="J36" s="69">
        <v>11</v>
      </c>
      <c r="K36" s="50">
        <v>5</v>
      </c>
      <c r="L36" s="122">
        <v>4500</v>
      </c>
      <c r="M36" s="125"/>
      <c r="N36" s="68"/>
      <c r="O36" s="47"/>
      <c r="Q36" s="47"/>
      <c r="S36" s="47"/>
      <c r="U36" s="47"/>
      <c r="Y36" s="71"/>
      <c r="Z36" s="72"/>
      <c r="AA36" s="72"/>
    </row>
    <row r="37" spans="1:27" ht="89.25">
      <c r="A37" s="69"/>
      <c r="B37" s="89" t="s">
        <v>23</v>
      </c>
      <c r="C37" s="69" t="s">
        <v>253</v>
      </c>
      <c r="D37" s="68" t="s">
        <v>105</v>
      </c>
      <c r="E37" s="4" t="s">
        <v>85</v>
      </c>
      <c r="F37" s="61" t="str">
        <f>VLOOKUP(E37,'[3]Vigencia Futura'!$G$12:$H$43,2,FALSE)</f>
        <v>2.10.8</v>
      </c>
      <c r="G37" s="70">
        <v>45000000</v>
      </c>
      <c r="H37" s="69" t="s">
        <v>42</v>
      </c>
      <c r="I37" s="69">
        <f t="shared" si="0"/>
        <v>1</v>
      </c>
      <c r="J37" s="69">
        <v>2</v>
      </c>
      <c r="K37" s="50">
        <v>5</v>
      </c>
      <c r="L37" s="122">
        <v>1</v>
      </c>
      <c r="M37" s="125"/>
      <c r="N37" s="68"/>
      <c r="O37" s="47"/>
      <c r="Q37" s="47"/>
      <c r="S37" s="47"/>
      <c r="U37" s="47"/>
      <c r="Y37" s="71"/>
      <c r="Z37" s="72"/>
      <c r="AA37" s="72"/>
    </row>
    <row r="38" spans="1:27" ht="25.5">
      <c r="A38" s="69"/>
      <c r="B38" s="89" t="s">
        <v>25</v>
      </c>
      <c r="C38" s="69" t="s">
        <v>256</v>
      </c>
      <c r="D38" s="68" t="s">
        <v>113</v>
      </c>
      <c r="E38" s="4" t="s">
        <v>8</v>
      </c>
      <c r="F38" s="61" t="str">
        <f>VLOOKUP(E38,'[3]Vigencia Futura'!$G$12:$H$43,2,FALSE)</f>
        <v>1.52.1.43</v>
      </c>
      <c r="G38" s="70">
        <v>30000000</v>
      </c>
      <c r="H38" s="69" t="s">
        <v>42</v>
      </c>
      <c r="I38" s="69">
        <f t="shared" si="0"/>
        <v>1</v>
      </c>
      <c r="J38" s="69">
        <v>11</v>
      </c>
      <c r="K38" s="50">
        <v>5</v>
      </c>
      <c r="L38" s="122">
        <v>200000</v>
      </c>
      <c r="M38" s="125"/>
      <c r="N38" s="68"/>
      <c r="O38" s="47"/>
      <c r="Q38" s="47"/>
      <c r="S38" s="47"/>
      <c r="U38" s="47"/>
      <c r="Y38" s="71"/>
      <c r="Z38" s="72"/>
      <c r="AA38" s="72"/>
    </row>
    <row r="39" spans="1:27" ht="51">
      <c r="A39" s="69"/>
      <c r="B39" s="89" t="s">
        <v>23</v>
      </c>
      <c r="C39" s="69" t="s">
        <v>249</v>
      </c>
      <c r="D39" s="68" t="s">
        <v>98</v>
      </c>
      <c r="E39" s="4" t="s">
        <v>81</v>
      </c>
      <c r="F39" s="61" t="str">
        <f>VLOOKUP(E39,'[3]Vigencia Futura'!$G$12:$H$43,2,FALSE)</f>
        <v>2.10.8</v>
      </c>
      <c r="G39" s="70">
        <v>27000000</v>
      </c>
      <c r="H39" s="69" t="s">
        <v>42</v>
      </c>
      <c r="I39" s="69">
        <f t="shared" si="0"/>
        <v>1</v>
      </c>
      <c r="J39" s="69">
        <v>10</v>
      </c>
      <c r="K39" s="50">
        <v>5</v>
      </c>
      <c r="L39" s="122">
        <v>1</v>
      </c>
      <c r="M39" s="125"/>
      <c r="N39" s="68"/>
      <c r="O39" s="47"/>
      <c r="Q39" s="47"/>
      <c r="S39" s="47"/>
      <c r="U39" s="47"/>
      <c r="Y39" s="71"/>
      <c r="Z39" s="72"/>
      <c r="AA39" s="72"/>
    </row>
    <row r="40" spans="6:27" ht="12.75">
      <c r="F40" s="75"/>
      <c r="G40" s="75">
        <f>SUM(G7:G39)</f>
        <v>126486873253</v>
      </c>
      <c r="Y40" s="71"/>
      <c r="AA40" s="48"/>
    </row>
    <row r="41" spans="25:27" ht="12.75">
      <c r="Y41" s="71"/>
      <c r="AA41" s="48"/>
    </row>
    <row r="42" spans="2:27" ht="12.75">
      <c r="B42" s="12"/>
      <c r="Y42" s="71"/>
      <c r="AA42" s="48"/>
    </row>
    <row r="43" spans="2:27" ht="12.75">
      <c r="B43" s="12"/>
      <c r="Y43" s="71"/>
      <c r="AA43" s="48"/>
    </row>
    <row r="44" spans="2:27" ht="12.75">
      <c r="B44" s="12"/>
      <c r="D44" s="115"/>
      <c r="Y44" s="71"/>
      <c r="AA44" s="48"/>
    </row>
    <row r="45" spans="2:27" ht="12.75">
      <c r="B45" s="12"/>
      <c r="Y45" s="71"/>
      <c r="AA45" s="48"/>
    </row>
    <row r="46" spans="2:27" ht="12.75">
      <c r="B46" s="12"/>
      <c r="Y46" s="71"/>
      <c r="AA46" s="48"/>
    </row>
    <row r="47" spans="2:27" ht="12.75">
      <c r="B47" s="12"/>
      <c r="Y47" s="71"/>
      <c r="AA47" s="48"/>
    </row>
    <row r="48" spans="2:27" ht="12.75">
      <c r="B48" s="12"/>
      <c r="Y48" s="71"/>
      <c r="AA48" s="48"/>
    </row>
    <row r="49" spans="2:27" ht="12.75">
      <c r="B49" s="12"/>
      <c r="Y49" s="71"/>
      <c r="AA49" s="48"/>
    </row>
    <row r="50" spans="2:27" ht="12.75">
      <c r="B50" s="12"/>
      <c r="Y50" s="71"/>
      <c r="AA50" s="48"/>
    </row>
    <row r="51" spans="2:27" ht="12.75">
      <c r="B51" s="12"/>
      <c r="Y51" s="71"/>
      <c r="AA51" s="48"/>
    </row>
    <row r="52" spans="2:27" ht="12.75">
      <c r="B52" s="12"/>
      <c r="Y52" s="71"/>
      <c r="AA52" s="48"/>
    </row>
    <row r="53" spans="2:27" ht="12.75">
      <c r="B53" s="12"/>
      <c r="Y53" s="71"/>
      <c r="AA53" s="48"/>
    </row>
    <row r="54" spans="2:27" ht="12.75">
      <c r="B54" s="12"/>
      <c r="Y54" s="71"/>
      <c r="AA54" s="48"/>
    </row>
    <row r="55" spans="2:27" ht="12.75">
      <c r="B55" s="12"/>
      <c r="Y55" s="71"/>
      <c r="AA55" s="48"/>
    </row>
    <row r="56" spans="2:27" ht="12.75">
      <c r="B56" s="12"/>
      <c r="Y56" s="71"/>
      <c r="AA56" s="48"/>
    </row>
    <row r="57" spans="2:27" ht="12.75">
      <c r="B57" s="12"/>
      <c r="Y57" s="71"/>
      <c r="AA57" s="48"/>
    </row>
    <row r="58" spans="2:27" ht="12.75">
      <c r="B58" s="12"/>
      <c r="Y58" s="71"/>
      <c r="AA58" s="48"/>
    </row>
    <row r="59" spans="2:27" ht="12.75">
      <c r="B59" s="12"/>
      <c r="Y59" s="71"/>
      <c r="AA59" s="48"/>
    </row>
    <row r="60" spans="2:27" ht="12.75">
      <c r="B60" s="12"/>
      <c r="Y60" s="71"/>
      <c r="AA60" s="48"/>
    </row>
    <row r="61" spans="2:27" ht="12.75">
      <c r="B61" s="12"/>
      <c r="Y61" s="71"/>
      <c r="AA61" s="48"/>
    </row>
    <row r="62" spans="2:27" ht="12.75">
      <c r="B62" s="12"/>
      <c r="Y62" s="71"/>
      <c r="AA62" s="48"/>
    </row>
    <row r="63" spans="2:27" ht="12.75">
      <c r="B63" s="12"/>
      <c r="Y63" s="71"/>
      <c r="AA63" s="48"/>
    </row>
    <row r="64" spans="2:27" ht="12.75">
      <c r="B64" s="12"/>
      <c r="Y64" s="71"/>
      <c r="AA64" s="48"/>
    </row>
    <row r="65" spans="2:27" ht="12.75">
      <c r="B65" s="12"/>
      <c r="Y65" s="71"/>
      <c r="AA65" s="48"/>
    </row>
    <row r="66" spans="2:27" ht="12.75">
      <c r="B66" s="12"/>
      <c r="Y66" s="71"/>
      <c r="AA66" s="48"/>
    </row>
    <row r="67" spans="2:27" ht="12.75">
      <c r="B67" s="12"/>
      <c r="Y67" s="71"/>
      <c r="AA67" s="48"/>
    </row>
    <row r="68" spans="2:27" ht="12.75">
      <c r="B68" s="12"/>
      <c r="Y68" s="71"/>
      <c r="AA68" s="48"/>
    </row>
    <row r="69" spans="2:27" ht="12.75">
      <c r="B69" s="12"/>
      <c r="Y69" s="71"/>
      <c r="AA69" s="48"/>
    </row>
    <row r="70" spans="2:27" ht="12.75">
      <c r="B70" s="12"/>
      <c r="Y70" s="71"/>
      <c r="AA70" s="48"/>
    </row>
    <row r="71" spans="2:27" ht="12.75">
      <c r="B71" s="12"/>
      <c r="Y71" s="71"/>
      <c r="AA71" s="48"/>
    </row>
    <row r="72" spans="2:27" ht="12.75">
      <c r="B72" s="12"/>
      <c r="Y72" s="71"/>
      <c r="AA72" s="48"/>
    </row>
    <row r="73" spans="2:27" ht="12.75">
      <c r="B73" s="12"/>
      <c r="Y73" s="71"/>
      <c r="AA73" s="48"/>
    </row>
    <row r="74" spans="2:27" ht="12.75">
      <c r="B74" s="12"/>
      <c r="Y74" s="71"/>
      <c r="AA74" s="48"/>
    </row>
    <row r="75" spans="2:27" ht="12.75">
      <c r="B75" s="12"/>
      <c r="Y75" s="71"/>
      <c r="AA75" s="48"/>
    </row>
    <row r="76" spans="2:27" ht="12.75">
      <c r="B76" s="12"/>
      <c r="Y76" s="71"/>
      <c r="AA76" s="48"/>
    </row>
    <row r="77" spans="2:27" ht="12.75">
      <c r="B77" s="12"/>
      <c r="Y77" s="71"/>
      <c r="AA77" s="48"/>
    </row>
    <row r="78" spans="2:27" ht="12.75">
      <c r="B78" s="12"/>
      <c r="Y78" s="71"/>
      <c r="AA78" s="48"/>
    </row>
    <row r="79" spans="2:27" ht="12.75">
      <c r="B79" s="12"/>
      <c r="Y79" s="71"/>
      <c r="AA79" s="48"/>
    </row>
    <row r="80" spans="2:27" ht="12.75">
      <c r="B80" s="12"/>
      <c r="Y80" s="71"/>
      <c r="AA80" s="48"/>
    </row>
    <row r="81" spans="2:27" ht="12.75">
      <c r="B81" s="12"/>
      <c r="Y81" s="71"/>
      <c r="AA81" s="48"/>
    </row>
    <row r="82" spans="2:27" ht="12.75">
      <c r="B82" s="12"/>
      <c r="Y82" s="71"/>
      <c r="AA82" s="48"/>
    </row>
    <row r="83" spans="2:27" ht="12.75">
      <c r="B83" s="12"/>
      <c r="Y83" s="71"/>
      <c r="AA83" s="48"/>
    </row>
    <row r="84" spans="2:27" ht="12.75">
      <c r="B84" s="12"/>
      <c r="Y84" s="71"/>
      <c r="AA84" s="48"/>
    </row>
    <row r="85" spans="2:27" ht="12.75">
      <c r="B85" s="12"/>
      <c r="Y85" s="71"/>
      <c r="AA85" s="48"/>
    </row>
    <row r="86" spans="2:27" ht="12.75">
      <c r="B86" s="12"/>
      <c r="Y86" s="71"/>
      <c r="AA86" s="48"/>
    </row>
    <row r="87" spans="2:27" ht="12.75">
      <c r="B87" s="12"/>
      <c r="Y87" s="71"/>
      <c r="AA87" s="48"/>
    </row>
    <row r="88" spans="2:27" ht="12.75">
      <c r="B88" s="12"/>
      <c r="Y88" s="71"/>
      <c r="AA88" s="48"/>
    </row>
    <row r="89" spans="2:27" ht="12.75">
      <c r="B89" s="12"/>
      <c r="Y89" s="71"/>
      <c r="AA89" s="48"/>
    </row>
    <row r="90" spans="2:27" ht="12.75">
      <c r="B90" s="12"/>
      <c r="Y90" s="71"/>
      <c r="AA90" s="48"/>
    </row>
    <row r="91" spans="2:27" ht="12.75">
      <c r="B91" s="12"/>
      <c r="Y91" s="71"/>
      <c r="AA91" s="48"/>
    </row>
    <row r="92" spans="2:27" ht="12.75">
      <c r="B92" s="12"/>
      <c r="Y92" s="71"/>
      <c r="AA92" s="48"/>
    </row>
    <row r="93" spans="2:27" ht="12.75">
      <c r="B93" s="12"/>
      <c r="Y93" s="71"/>
      <c r="AA93" s="48"/>
    </row>
    <row r="94" spans="2:27" ht="12.75">
      <c r="B94" s="12"/>
      <c r="Y94" s="71"/>
      <c r="AA94" s="48"/>
    </row>
    <row r="95" spans="2:27" ht="12.75">
      <c r="B95" s="12"/>
      <c r="Y95" s="71"/>
      <c r="AA95" s="48"/>
    </row>
    <row r="96" spans="2:27" ht="12.75">
      <c r="B96" s="12"/>
      <c r="Y96" s="71"/>
      <c r="AA96" s="48"/>
    </row>
    <row r="97" spans="2:27" ht="12.75">
      <c r="B97" s="12"/>
      <c r="Y97" s="71"/>
      <c r="AA97" s="48"/>
    </row>
    <row r="98" spans="2:27" ht="12.75">
      <c r="B98" s="12"/>
      <c r="Y98" s="71"/>
      <c r="AA98" s="48"/>
    </row>
    <row r="99" spans="2:27" ht="12.75">
      <c r="B99" s="12"/>
      <c r="Y99" s="71"/>
      <c r="AA99" s="48"/>
    </row>
    <row r="100" spans="2:27" ht="12.75">
      <c r="B100" s="12"/>
      <c r="Y100" s="71"/>
      <c r="AA100" s="48"/>
    </row>
    <row r="101" spans="2:27" ht="12.75">
      <c r="B101" s="12"/>
      <c r="Y101" s="71"/>
      <c r="AA101" s="48"/>
    </row>
    <row r="102" spans="2:27" ht="12.75">
      <c r="B102" s="12"/>
      <c r="Y102" s="71"/>
      <c r="AA102" s="48"/>
    </row>
    <row r="103" spans="2:27" ht="12.75">
      <c r="B103" s="12"/>
      <c r="Y103" s="71"/>
      <c r="AA103" s="48"/>
    </row>
    <row r="104" spans="2:27" ht="12.75">
      <c r="B104" s="12"/>
      <c r="Y104" s="71"/>
      <c r="AA104" s="48"/>
    </row>
    <row r="105" spans="2:27" ht="12.75">
      <c r="B105" s="12"/>
      <c r="Y105" s="71"/>
      <c r="AA105" s="48"/>
    </row>
    <row r="106" spans="2:27" ht="12.75">
      <c r="B106" s="12"/>
      <c r="Y106" s="71"/>
      <c r="AA106" s="48"/>
    </row>
    <row r="107" spans="2:27" ht="12.75">
      <c r="B107" s="12"/>
      <c r="Y107" s="71"/>
      <c r="AA107" s="48"/>
    </row>
    <row r="108" spans="2:27" ht="12.75">
      <c r="B108" s="12"/>
      <c r="Y108" s="71"/>
      <c r="AA108" s="48"/>
    </row>
    <row r="109" spans="2:27" ht="12.75">
      <c r="B109" s="12"/>
      <c r="Y109" s="71"/>
      <c r="AA109" s="48"/>
    </row>
    <row r="110" spans="2:27" ht="12.75">
      <c r="B110" s="12"/>
      <c r="Y110" s="71"/>
      <c r="AA110" s="48"/>
    </row>
    <row r="111" spans="2:27" ht="12.75">
      <c r="B111" s="12"/>
      <c r="AA111" s="48"/>
    </row>
    <row r="112" spans="2:27" ht="12.75">
      <c r="B112" s="12"/>
      <c r="AA112" s="48"/>
    </row>
    <row r="113" spans="2:27" ht="12.75">
      <c r="B113" s="12"/>
      <c r="AA113" s="48"/>
    </row>
    <row r="114" spans="2:27" ht="12.75">
      <c r="B114" s="12"/>
      <c r="AA114" s="48"/>
    </row>
    <row r="115" spans="2:27" ht="12.75">
      <c r="B115" s="12"/>
      <c r="AA115" s="48"/>
    </row>
    <row r="116" spans="2:27" ht="12.75">
      <c r="B116" s="12"/>
      <c r="AA116" s="48"/>
    </row>
    <row r="117" spans="2:27" ht="12.75">
      <c r="B117" s="12"/>
      <c r="AA117" s="48"/>
    </row>
    <row r="118" spans="2:27" ht="12.75">
      <c r="B118" s="12"/>
      <c r="AA118" s="48"/>
    </row>
    <row r="119" spans="2:27" ht="12.75">
      <c r="B119" s="12"/>
      <c r="AA119" s="48"/>
    </row>
    <row r="120" spans="2:27" ht="12.75">
      <c r="B120" s="12"/>
      <c r="AA120" s="48"/>
    </row>
    <row r="121" spans="2:27" ht="12.75">
      <c r="B121" s="12"/>
      <c r="AA121" s="48"/>
    </row>
    <row r="122" spans="2:27" ht="12.75">
      <c r="B122" s="12"/>
      <c r="AA122" s="48"/>
    </row>
    <row r="123" spans="2:27" ht="12.75">
      <c r="B123" s="12"/>
      <c r="AA123" s="48"/>
    </row>
    <row r="124" spans="2:27" ht="12.75">
      <c r="B124" s="12"/>
      <c r="AA124" s="48"/>
    </row>
    <row r="125" spans="2:27" ht="12.75">
      <c r="B125" s="12"/>
      <c r="AA125" s="48"/>
    </row>
    <row r="126" spans="2:27" ht="12.75">
      <c r="B126" s="12"/>
      <c r="AA126" s="48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</sheetData>
  <sheetProtection/>
  <autoFilter ref="A6:IU40"/>
  <dataValidations count="4">
    <dataValidation type="list" allowBlank="1" showInputMessage="1" showErrorMessage="1" sqref="H35:J35 J7:J32 H7:H32 I7:I34 I36:I39">
      <formula1>"1,2,3,4,5,6,7,8,9,10,11,12"</formula1>
    </dataValidation>
    <dataValidation type="list" allowBlank="1" showInputMessage="1" showErrorMessage="1" sqref="D7:D39">
      <formula1>subrubros3</formula1>
    </dataValidation>
    <dataValidation type="list" allowBlank="1" showInputMessage="1" showErrorMessage="1" sqref="C7:C39">
      <formula1>rubro3</formula1>
    </dataValidation>
    <dataValidation type="list" allowBlank="1" showInputMessage="1" showErrorMessage="1" sqref="B7:B39 B42:B421">
      <formula1>estr_org</formula1>
    </dataValidation>
  </dataValidation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9" scale="6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indexed="31"/>
    <pageSetUpPr fitToPage="1"/>
  </sheetPr>
  <dimension ref="A1:IR102"/>
  <sheetViews>
    <sheetView showGridLines="0" zoomScale="85" zoomScaleNormal="85" workbookViewId="0" topLeftCell="A1">
      <selection activeCell="E14" sqref="E14"/>
    </sheetView>
  </sheetViews>
  <sheetFormatPr defaultColWidth="11.421875" defaultRowHeight="12.75"/>
  <cols>
    <col min="1" max="1" width="33.8515625" style="95" customWidth="1"/>
    <col min="2" max="2" width="26.7109375" style="95" bestFit="1" customWidth="1"/>
    <col min="3" max="3" width="22.8515625" style="95" customWidth="1"/>
    <col min="4" max="4" width="37.140625" style="95" bestFit="1" customWidth="1"/>
    <col min="5" max="5" width="39.140625" style="95" customWidth="1"/>
    <col min="6" max="6" width="11.57421875" style="95" hidden="1" customWidth="1"/>
    <col min="7" max="7" width="10.7109375" style="99" hidden="1" customWidth="1"/>
    <col min="8" max="8" width="15.421875" style="94" customWidth="1"/>
    <col min="9" max="9" width="12.7109375" style="106" hidden="1" customWidth="1"/>
    <col min="10" max="10" width="15.421875" style="95" hidden="1" customWidth="1"/>
    <col min="11" max="12" width="0" style="95" hidden="1" customWidth="1"/>
    <col min="13" max="13" width="11.7109375" style="95" hidden="1" customWidth="1"/>
    <col min="14" max="16384" width="11.421875" style="95" customWidth="1"/>
  </cols>
  <sheetData>
    <row r="1" spans="1:252" s="76" customFormat="1" ht="12.75">
      <c r="A1" s="32" t="s">
        <v>267</v>
      </c>
      <c r="C1" s="107"/>
      <c r="D1" s="107"/>
      <c r="E1" s="107"/>
      <c r="F1" s="107"/>
      <c r="G1" s="108"/>
      <c r="H1" s="109"/>
      <c r="I1" s="110"/>
      <c r="J1" s="111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</row>
    <row r="2" spans="1:252" s="76" customFormat="1" ht="12.75">
      <c r="A2" s="32" t="s">
        <v>264</v>
      </c>
      <c r="C2" s="107"/>
      <c r="D2" s="107"/>
      <c r="E2" s="107"/>
      <c r="F2" s="107"/>
      <c r="G2" s="108"/>
      <c r="H2" s="109"/>
      <c r="I2" s="113"/>
      <c r="J2" s="111"/>
      <c r="L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</row>
    <row r="3" spans="1:252" s="76" customFormat="1" ht="12.75">
      <c r="A3" s="32" t="s">
        <v>265</v>
      </c>
      <c r="C3" s="107"/>
      <c r="D3" s="107"/>
      <c r="E3" s="107"/>
      <c r="F3" s="107"/>
      <c r="G3" s="108"/>
      <c r="H3" s="109"/>
      <c r="I3" s="110"/>
      <c r="J3" s="114"/>
      <c r="K3" s="111"/>
      <c r="L3" s="107"/>
      <c r="M3" s="111"/>
      <c r="N3" s="111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</row>
    <row r="4" spans="1:252" s="76" customFormat="1" ht="12.75">
      <c r="A4" s="32" t="s">
        <v>3</v>
      </c>
      <c r="C4" s="107"/>
      <c r="D4" s="107"/>
      <c r="E4" s="107"/>
      <c r="F4" s="107"/>
      <c r="G4" s="108"/>
      <c r="H4" s="109"/>
      <c r="I4" s="110"/>
      <c r="J4" s="111"/>
      <c r="K4" s="111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</row>
    <row r="5" spans="7:9" ht="12.75">
      <c r="G5" s="95"/>
      <c r="H5" s="95"/>
      <c r="I5" s="99"/>
    </row>
    <row r="6" spans="1:18" ht="45.75" customHeight="1">
      <c r="A6" s="101" t="s">
        <v>0</v>
      </c>
      <c r="B6" s="101" t="s">
        <v>270</v>
      </c>
      <c r="C6" s="101" t="s">
        <v>294</v>
      </c>
      <c r="D6" s="101" t="s">
        <v>271</v>
      </c>
      <c r="E6" s="101" t="s">
        <v>272</v>
      </c>
      <c r="F6" s="101" t="s">
        <v>262</v>
      </c>
      <c r="G6" s="101" t="s">
        <v>278</v>
      </c>
      <c r="H6" s="101" t="s">
        <v>288</v>
      </c>
      <c r="I6" s="101" t="s">
        <v>276</v>
      </c>
      <c r="J6" s="101" t="s">
        <v>2</v>
      </c>
      <c r="K6" s="116" t="s">
        <v>295</v>
      </c>
      <c r="L6" s="116" t="s">
        <v>280</v>
      </c>
      <c r="M6" s="1" t="s">
        <v>281</v>
      </c>
      <c r="N6" s="1"/>
      <c r="O6" s="1"/>
      <c r="P6" s="1"/>
      <c r="Q6" s="1"/>
      <c r="R6" s="1"/>
    </row>
    <row r="7" spans="1:12" s="96" customFormat="1" ht="63.75">
      <c r="A7" s="91" t="s">
        <v>25</v>
      </c>
      <c r="B7" s="97" t="s">
        <v>236</v>
      </c>
      <c r="C7" s="97">
        <v>18101010106</v>
      </c>
      <c r="D7" s="97" t="s">
        <v>293</v>
      </c>
      <c r="E7" s="3" t="s">
        <v>63</v>
      </c>
      <c r="F7" s="3" t="str">
        <f>VLOOKUP(E7,'[5]Inversión'!$G$11:$H$40,2,FALSE)</f>
        <v>1.47.4</v>
      </c>
      <c r="G7" s="104">
        <v>1</v>
      </c>
      <c r="H7" s="92">
        <v>2541560000</v>
      </c>
      <c r="I7" s="102">
        <v>3</v>
      </c>
      <c r="J7" s="97">
        <v>1</v>
      </c>
      <c r="K7" s="117"/>
      <c r="L7" s="118"/>
    </row>
    <row r="8" spans="1:12" ht="25.5">
      <c r="A8" s="91" t="s">
        <v>25</v>
      </c>
      <c r="B8" s="97" t="s">
        <v>236</v>
      </c>
      <c r="C8" s="97">
        <v>18101010106</v>
      </c>
      <c r="D8" s="97" t="s">
        <v>293</v>
      </c>
      <c r="E8" s="3" t="s">
        <v>61</v>
      </c>
      <c r="F8" s="3" t="str">
        <f>VLOOKUP(E8,'[5]Inversión'!$G$11:$H$40,2,FALSE)</f>
        <v>1.47.4</v>
      </c>
      <c r="G8" s="104">
        <v>1</v>
      </c>
      <c r="H8" s="92">
        <v>1643250000</v>
      </c>
      <c r="I8" s="102">
        <v>2</v>
      </c>
      <c r="J8" s="97">
        <v>1</v>
      </c>
      <c r="K8" s="118"/>
      <c r="L8" s="119"/>
    </row>
    <row r="9" spans="1:12" ht="38.25">
      <c r="A9" s="91" t="s">
        <v>22</v>
      </c>
      <c r="B9" s="97" t="s">
        <v>236</v>
      </c>
      <c r="C9" s="97">
        <v>18101010103</v>
      </c>
      <c r="D9" s="97" t="s">
        <v>291</v>
      </c>
      <c r="E9" s="3" t="s">
        <v>50</v>
      </c>
      <c r="F9" s="3" t="str">
        <f>VLOOKUP(E9,'[5]Inversión'!$G$11:$H$40,2,FALSE)</f>
        <v>1.21.2</v>
      </c>
      <c r="G9" s="104">
        <v>76</v>
      </c>
      <c r="H9" s="92">
        <v>1444528302</v>
      </c>
      <c r="I9" s="105">
        <v>3</v>
      </c>
      <c r="J9" s="97">
        <v>1</v>
      </c>
      <c r="K9" s="119"/>
      <c r="L9" s="119"/>
    </row>
    <row r="10" spans="1:12" ht="38.25">
      <c r="A10" s="91" t="s">
        <v>22</v>
      </c>
      <c r="B10" s="97" t="s">
        <v>236</v>
      </c>
      <c r="C10" s="97">
        <v>18101010103</v>
      </c>
      <c r="D10" s="97" t="s">
        <v>291</v>
      </c>
      <c r="E10" s="3" t="s">
        <v>51</v>
      </c>
      <c r="F10" s="3" t="str">
        <f>VLOOKUP(E10,'[5]Inversión'!$G$11:$H$40,2,FALSE)</f>
        <v>1.39.3</v>
      </c>
      <c r="G10" s="104">
        <v>145</v>
      </c>
      <c r="H10" s="92">
        <v>1144800000</v>
      </c>
      <c r="I10" s="105">
        <v>3</v>
      </c>
      <c r="J10" s="97">
        <v>1</v>
      </c>
      <c r="K10" s="119"/>
      <c r="L10" s="119"/>
    </row>
    <row r="11" spans="1:12" ht="38.25">
      <c r="A11" s="91" t="s">
        <v>22</v>
      </c>
      <c r="B11" s="97" t="s">
        <v>236</v>
      </c>
      <c r="C11" s="97">
        <v>18101010103</v>
      </c>
      <c r="D11" s="97" t="s">
        <v>291</v>
      </c>
      <c r="E11" s="3" t="s">
        <v>54</v>
      </c>
      <c r="F11" s="3" t="str">
        <f>VLOOKUP(E11,'[5]Inversión'!$G$11:$H$40,2,FALSE)</f>
        <v>1.48.1.5</v>
      </c>
      <c r="G11" s="104">
        <v>71</v>
      </c>
      <c r="H11" s="92">
        <v>945355266</v>
      </c>
      <c r="I11" s="105">
        <v>3</v>
      </c>
      <c r="J11" s="97">
        <v>1</v>
      </c>
      <c r="K11" s="119"/>
      <c r="L11" s="119"/>
    </row>
    <row r="12" spans="1:12" ht="38.25">
      <c r="A12" s="91" t="s">
        <v>22</v>
      </c>
      <c r="B12" s="97" t="s">
        <v>236</v>
      </c>
      <c r="C12" s="97">
        <v>18101010104</v>
      </c>
      <c r="D12" s="97" t="s">
        <v>292</v>
      </c>
      <c r="E12" s="3" t="s">
        <v>53</v>
      </c>
      <c r="F12" s="3" t="str">
        <f>VLOOKUP(E12,'[5]Inversión'!$G$11:$H$40,2,FALSE)</f>
        <v>1.39.12.1</v>
      </c>
      <c r="G12" s="104">
        <v>209</v>
      </c>
      <c r="H12" s="92">
        <v>897905369.37799</v>
      </c>
      <c r="I12" s="105">
        <v>6</v>
      </c>
      <c r="J12" s="97">
        <v>1</v>
      </c>
      <c r="K12" s="119"/>
      <c r="L12" s="119"/>
    </row>
    <row r="13" spans="1:12" ht="25.5">
      <c r="A13" s="91" t="s">
        <v>26</v>
      </c>
      <c r="B13" s="97" t="s">
        <v>237</v>
      </c>
      <c r="C13" s="97">
        <v>18201010103</v>
      </c>
      <c r="D13" s="97" t="s">
        <v>291</v>
      </c>
      <c r="E13" s="3" t="s">
        <v>139</v>
      </c>
      <c r="F13" s="3" t="str">
        <f>VLOOKUP(E13,'[5]Inversión'!$G$11:$H$40,2,FALSE)</f>
        <v>1.48.1.14</v>
      </c>
      <c r="G13" s="104">
        <v>108</v>
      </c>
      <c r="H13" s="92">
        <v>677986545.5999999</v>
      </c>
      <c r="I13" s="102">
        <v>5</v>
      </c>
      <c r="J13" s="97">
        <v>1</v>
      </c>
      <c r="K13" s="119"/>
      <c r="L13" s="119"/>
    </row>
    <row r="14" spans="1:12" ht="25.5">
      <c r="A14" s="91" t="s">
        <v>26</v>
      </c>
      <c r="B14" s="97" t="s">
        <v>237</v>
      </c>
      <c r="C14" s="97">
        <v>18201010103</v>
      </c>
      <c r="D14" s="97" t="s">
        <v>291</v>
      </c>
      <c r="E14" s="3" t="s">
        <v>141</v>
      </c>
      <c r="F14" s="3" t="str">
        <f>VLOOKUP(E14,'[5]Inversión'!$G$11:$H$40,2,FALSE)</f>
        <v>2.24.1.1.5</v>
      </c>
      <c r="G14" s="104">
        <v>211</v>
      </c>
      <c r="H14" s="92">
        <v>611900000</v>
      </c>
      <c r="I14" s="102">
        <v>5</v>
      </c>
      <c r="J14" s="97">
        <v>1</v>
      </c>
      <c r="K14" s="119"/>
      <c r="L14" s="119"/>
    </row>
    <row r="15" spans="1:12" ht="38.25">
      <c r="A15" s="91" t="s">
        <v>22</v>
      </c>
      <c r="B15" s="97" t="s">
        <v>236</v>
      </c>
      <c r="C15" s="97">
        <v>18101010103</v>
      </c>
      <c r="D15" s="97" t="s">
        <v>291</v>
      </c>
      <c r="E15" s="3" t="s">
        <v>57</v>
      </c>
      <c r="F15" s="3" t="str">
        <f>VLOOKUP(E15,'[5]Inversión'!$G$11:$H$40,2,FALSE)</f>
        <v>1.51.5.4</v>
      </c>
      <c r="G15" s="104">
        <v>137</v>
      </c>
      <c r="H15" s="93">
        <v>584953840</v>
      </c>
      <c r="I15" s="102">
        <v>3</v>
      </c>
      <c r="J15" s="97">
        <v>1</v>
      </c>
      <c r="K15" s="119"/>
      <c r="L15" s="119"/>
    </row>
    <row r="16" spans="1:12" ht="38.25">
      <c r="A16" s="91" t="s">
        <v>22</v>
      </c>
      <c r="B16" s="97" t="s">
        <v>236</v>
      </c>
      <c r="C16" s="97">
        <v>18101010103</v>
      </c>
      <c r="D16" s="97" t="s">
        <v>291</v>
      </c>
      <c r="E16" s="3" t="s">
        <v>49</v>
      </c>
      <c r="F16" s="3" t="str">
        <f>VLOOKUP(E16,'[5]Inversión'!$G$11:$H$40,2,FALSE)</f>
        <v>1.48.1.14</v>
      </c>
      <c r="G16" s="104">
        <v>2999</v>
      </c>
      <c r="H16" s="92">
        <v>484924230</v>
      </c>
      <c r="I16" s="105">
        <v>2</v>
      </c>
      <c r="J16" s="97">
        <v>1</v>
      </c>
      <c r="K16" s="119"/>
      <c r="L16" s="119"/>
    </row>
    <row r="17" spans="1:12" ht="51">
      <c r="A17" s="91" t="s">
        <v>25</v>
      </c>
      <c r="B17" s="97" t="s">
        <v>236</v>
      </c>
      <c r="C17" s="97">
        <v>18101010106</v>
      </c>
      <c r="D17" s="97" t="s">
        <v>293</v>
      </c>
      <c r="E17" s="103" t="s">
        <v>136</v>
      </c>
      <c r="F17" s="3" t="str">
        <f>VLOOKUP(E17,'[5]Inversión'!$G$11:$H$40,2,FALSE)</f>
        <v>1.47.4</v>
      </c>
      <c r="G17" s="104">
        <v>3</v>
      </c>
      <c r="H17" s="92">
        <v>400000000</v>
      </c>
      <c r="I17" s="102">
        <v>5</v>
      </c>
      <c r="J17" s="97">
        <v>1</v>
      </c>
      <c r="K17" s="119"/>
      <c r="L17" s="119"/>
    </row>
    <row r="18" spans="1:12" ht="38.25">
      <c r="A18" s="91" t="s">
        <v>22</v>
      </c>
      <c r="B18" s="97" t="s">
        <v>236</v>
      </c>
      <c r="C18" s="97">
        <v>18101010103</v>
      </c>
      <c r="D18" s="97" t="s">
        <v>291</v>
      </c>
      <c r="E18" s="3" t="s">
        <v>52</v>
      </c>
      <c r="F18" s="3" t="str">
        <f>VLOOKUP(E18,'[5]Inversión'!$G$11:$H$40,2,FALSE)</f>
        <v>1.39.6</v>
      </c>
      <c r="G18" s="104">
        <v>20</v>
      </c>
      <c r="H18" s="92">
        <v>376136444</v>
      </c>
      <c r="I18" s="105">
        <v>3</v>
      </c>
      <c r="J18" s="97">
        <v>1</v>
      </c>
      <c r="K18" s="119"/>
      <c r="L18" s="119"/>
    </row>
    <row r="19" spans="1:12" ht="51">
      <c r="A19" s="91" t="s">
        <v>25</v>
      </c>
      <c r="B19" s="97" t="s">
        <v>236</v>
      </c>
      <c r="C19" s="97">
        <v>18101010106</v>
      </c>
      <c r="D19" s="97" t="s">
        <v>293</v>
      </c>
      <c r="E19" s="3" t="s">
        <v>138</v>
      </c>
      <c r="F19" s="3" t="str">
        <f>VLOOKUP(E19,'[5]Inversión'!$G$11:$H$40,2,FALSE)</f>
        <v>1.47.4</v>
      </c>
      <c r="G19" s="104">
        <v>4</v>
      </c>
      <c r="H19" s="92">
        <v>260000000</v>
      </c>
      <c r="I19" s="102">
        <v>5</v>
      </c>
      <c r="J19" s="97">
        <v>4</v>
      </c>
      <c r="K19" s="119"/>
      <c r="L19" s="119"/>
    </row>
    <row r="20" spans="1:12" ht="25.5">
      <c r="A20" s="91" t="s">
        <v>25</v>
      </c>
      <c r="B20" s="97" t="s">
        <v>236</v>
      </c>
      <c r="C20" s="97">
        <v>18101010106</v>
      </c>
      <c r="D20" s="97" t="s">
        <v>293</v>
      </c>
      <c r="E20" s="3" t="s">
        <v>65</v>
      </c>
      <c r="F20" s="3" t="str">
        <f>VLOOKUP(E20,'[5]Inversión'!$G$11:$H$40,2,FALSE)</f>
        <v>1.47.4</v>
      </c>
      <c r="G20" s="104">
        <v>1</v>
      </c>
      <c r="H20" s="92">
        <v>230000000</v>
      </c>
      <c r="I20" s="102">
        <v>4</v>
      </c>
      <c r="J20" s="97">
        <v>4</v>
      </c>
      <c r="K20" s="119"/>
      <c r="L20" s="119"/>
    </row>
    <row r="21" spans="1:12" ht="25.5">
      <c r="A21" s="91" t="s">
        <v>25</v>
      </c>
      <c r="B21" s="97" t="s">
        <v>236</v>
      </c>
      <c r="C21" s="97">
        <v>18101010106</v>
      </c>
      <c r="D21" s="97" t="s">
        <v>293</v>
      </c>
      <c r="E21" s="3" t="s">
        <v>134</v>
      </c>
      <c r="F21" s="3" t="str">
        <f>VLOOKUP(E21,'[5]Inversión'!$G$11:$H$40,2,FALSE)</f>
        <v>1.47.4</v>
      </c>
      <c r="G21" s="104">
        <v>1</v>
      </c>
      <c r="H21" s="92">
        <v>210000000</v>
      </c>
      <c r="I21" s="102">
        <v>5</v>
      </c>
      <c r="J21" s="97">
        <v>4</v>
      </c>
      <c r="K21" s="119"/>
      <c r="L21" s="119"/>
    </row>
    <row r="22" spans="1:12" ht="25.5">
      <c r="A22" s="91" t="s">
        <v>25</v>
      </c>
      <c r="B22" s="97" t="s">
        <v>236</v>
      </c>
      <c r="C22" s="97">
        <v>18101010106</v>
      </c>
      <c r="D22" s="97" t="s">
        <v>293</v>
      </c>
      <c r="E22" s="103" t="s">
        <v>135</v>
      </c>
      <c r="F22" s="3" t="str">
        <f>VLOOKUP(E22,'[5]Inversión'!$G$11:$H$40,2,FALSE)</f>
        <v>1.47.4</v>
      </c>
      <c r="G22" s="102">
        <v>1</v>
      </c>
      <c r="H22" s="92">
        <v>210000000</v>
      </c>
      <c r="I22" s="102">
        <v>5</v>
      </c>
      <c r="J22" s="97">
        <v>4</v>
      </c>
      <c r="K22" s="119"/>
      <c r="L22" s="119"/>
    </row>
    <row r="23" spans="1:12" ht="38.25">
      <c r="A23" s="91" t="s">
        <v>22</v>
      </c>
      <c r="B23" s="97" t="s">
        <v>236</v>
      </c>
      <c r="C23" s="97">
        <v>18101010103</v>
      </c>
      <c r="D23" s="97" t="s">
        <v>291</v>
      </c>
      <c r="E23" s="103" t="s">
        <v>58</v>
      </c>
      <c r="F23" s="3" t="str">
        <f>VLOOKUP(E23,'[5]Inversión'!$G$11:$H$40,2,FALSE)</f>
        <v>1.41.6</v>
      </c>
      <c r="G23" s="104">
        <v>23</v>
      </c>
      <c r="H23" s="92">
        <v>194790680</v>
      </c>
      <c r="I23" s="102">
        <v>3</v>
      </c>
      <c r="J23" s="97">
        <v>1</v>
      </c>
      <c r="K23" s="119"/>
      <c r="L23" s="119"/>
    </row>
    <row r="24" spans="1:12" ht="25.5">
      <c r="A24" s="91" t="s">
        <v>25</v>
      </c>
      <c r="B24" s="97" t="s">
        <v>236</v>
      </c>
      <c r="C24" s="97">
        <v>18101010106</v>
      </c>
      <c r="D24" s="97" t="s">
        <v>293</v>
      </c>
      <c r="E24" s="3" t="s">
        <v>64</v>
      </c>
      <c r="F24" s="3" t="str">
        <f>VLOOKUP(E24,'[5]Inversión'!$G$11:$H$40,2,FALSE)</f>
        <v>1.47.4</v>
      </c>
      <c r="G24" s="104">
        <v>1</v>
      </c>
      <c r="H24" s="92">
        <v>180000000</v>
      </c>
      <c r="I24" s="102">
        <v>4</v>
      </c>
      <c r="J24" s="97">
        <v>4</v>
      </c>
      <c r="K24" s="119"/>
      <c r="L24" s="119"/>
    </row>
    <row r="25" spans="1:12" ht="25.5">
      <c r="A25" s="91" t="s">
        <v>25</v>
      </c>
      <c r="B25" s="97" t="s">
        <v>236</v>
      </c>
      <c r="C25" s="97">
        <v>18101010106</v>
      </c>
      <c r="D25" s="97" t="s">
        <v>293</v>
      </c>
      <c r="E25" s="3" t="s">
        <v>66</v>
      </c>
      <c r="F25" s="3" t="str">
        <f>VLOOKUP(E25,'[5]Inversión'!$G$11:$H$40,2,FALSE)</f>
        <v>1.47.4</v>
      </c>
      <c r="G25" s="104">
        <v>1</v>
      </c>
      <c r="H25" s="92">
        <v>160000000</v>
      </c>
      <c r="I25" s="102">
        <v>4</v>
      </c>
      <c r="J25" s="97">
        <v>4</v>
      </c>
      <c r="K25" s="119"/>
      <c r="L25" s="119"/>
    </row>
    <row r="26" spans="1:13" ht="38.25">
      <c r="A26" s="91" t="s">
        <v>22</v>
      </c>
      <c r="B26" s="97" t="s">
        <v>236</v>
      </c>
      <c r="C26" s="97">
        <v>18101010103</v>
      </c>
      <c r="D26" s="97" t="s">
        <v>291</v>
      </c>
      <c r="E26" s="103" t="s">
        <v>46</v>
      </c>
      <c r="F26" s="3" t="str">
        <f>VLOOKUP(E26,'[5]Inversión'!$G$11:$H$40,2,FALSE)</f>
        <v>1.51.5</v>
      </c>
      <c r="G26" s="104">
        <v>40</v>
      </c>
      <c r="H26" s="92">
        <v>112000000</v>
      </c>
      <c r="I26" s="105">
        <v>10</v>
      </c>
      <c r="J26" s="97">
        <v>4</v>
      </c>
      <c r="K26" s="119" t="s">
        <v>296</v>
      </c>
      <c r="L26" s="92">
        <v>94500000</v>
      </c>
      <c r="M26" s="92">
        <f>+H26-L26</f>
        <v>17500000</v>
      </c>
    </row>
    <row r="27" spans="1:12" ht="25.5">
      <c r="A27" s="91" t="s">
        <v>25</v>
      </c>
      <c r="B27" s="97" t="s">
        <v>236</v>
      </c>
      <c r="C27" s="97">
        <v>18101010106</v>
      </c>
      <c r="D27" s="97" t="s">
        <v>293</v>
      </c>
      <c r="E27" s="103" t="s">
        <v>137</v>
      </c>
      <c r="F27" s="3" t="str">
        <f>VLOOKUP(E27,'[5]Inversión'!$G$11:$H$40,2,FALSE)</f>
        <v>1.47.4</v>
      </c>
      <c r="G27" s="104">
        <v>3</v>
      </c>
      <c r="H27" s="92">
        <v>100000000</v>
      </c>
      <c r="I27" s="102">
        <v>5</v>
      </c>
      <c r="J27" s="97">
        <v>4</v>
      </c>
      <c r="K27" s="119"/>
      <c r="L27" s="119"/>
    </row>
    <row r="28" spans="1:12" ht="38.25">
      <c r="A28" s="91" t="s">
        <v>22</v>
      </c>
      <c r="B28" s="97" t="s">
        <v>236</v>
      </c>
      <c r="C28" s="97">
        <v>18101010103</v>
      </c>
      <c r="D28" s="97" t="s">
        <v>291</v>
      </c>
      <c r="E28" s="3" t="s">
        <v>59</v>
      </c>
      <c r="F28" s="3" t="str">
        <f>VLOOKUP(E28,'[5]Inversión'!$G$11:$H$40,2,FALSE)</f>
        <v>1.41.6</v>
      </c>
      <c r="G28" s="104">
        <v>1</v>
      </c>
      <c r="H28" s="92">
        <v>92800000</v>
      </c>
      <c r="I28" s="102">
        <v>3</v>
      </c>
      <c r="J28" s="97">
        <v>1</v>
      </c>
      <c r="K28" s="119"/>
      <c r="L28" s="119"/>
    </row>
    <row r="29" spans="1:12" ht="25.5">
      <c r="A29" s="91" t="s">
        <v>25</v>
      </c>
      <c r="B29" s="97" t="s">
        <v>236</v>
      </c>
      <c r="C29" s="97">
        <v>18101010103</v>
      </c>
      <c r="D29" s="97" t="s">
        <v>291</v>
      </c>
      <c r="E29" s="3" t="s">
        <v>60</v>
      </c>
      <c r="F29" s="3" t="str">
        <f>VLOOKUP(E29,'[5]Inversión'!$G$11:$H$40,2,FALSE)</f>
        <v>1.70.7</v>
      </c>
      <c r="G29" s="104">
        <v>50</v>
      </c>
      <c r="H29" s="92">
        <v>81000000</v>
      </c>
      <c r="I29" s="102">
        <v>4</v>
      </c>
      <c r="J29" s="97">
        <v>4</v>
      </c>
      <c r="K29" s="119"/>
      <c r="L29" s="119"/>
    </row>
    <row r="30" spans="1:12" ht="38.25">
      <c r="A30" s="91" t="s">
        <v>26</v>
      </c>
      <c r="B30" s="97" t="s">
        <v>237</v>
      </c>
      <c r="C30" s="97">
        <v>18201010103</v>
      </c>
      <c r="D30" s="97" t="s">
        <v>291</v>
      </c>
      <c r="E30" s="3" t="s">
        <v>140</v>
      </c>
      <c r="F30" s="3" t="str">
        <f>VLOOKUP(E30,'[5]Inversión'!$G$11:$H$40,2,FALSE)</f>
        <v>1.48.1.5</v>
      </c>
      <c r="G30" s="104">
        <v>43.2</v>
      </c>
      <c r="H30" s="92">
        <v>75167999.99999999</v>
      </c>
      <c r="I30" s="102">
        <v>5</v>
      </c>
      <c r="J30" s="97">
        <v>5</v>
      </c>
      <c r="K30" s="119"/>
      <c r="L30" s="119"/>
    </row>
    <row r="31" spans="1:12" ht="38.25">
      <c r="A31" s="91" t="s">
        <v>22</v>
      </c>
      <c r="B31" s="91" t="s">
        <v>236</v>
      </c>
      <c r="C31" s="91">
        <v>18101010103</v>
      </c>
      <c r="D31" s="91" t="s">
        <v>291</v>
      </c>
      <c r="E31" s="3" t="s">
        <v>45</v>
      </c>
      <c r="F31" s="3" t="str">
        <f>VLOOKUP(E31,'[5]Inversión'!$G$11:$H$40,2,FALSE)</f>
        <v>1.51.1</v>
      </c>
      <c r="G31" s="102">
        <v>300</v>
      </c>
      <c r="H31" s="92">
        <v>61935300</v>
      </c>
      <c r="I31" s="105">
        <v>10</v>
      </c>
      <c r="J31" s="91">
        <v>5</v>
      </c>
      <c r="K31" s="119"/>
      <c r="L31" s="119"/>
    </row>
    <row r="32" spans="1:12" ht="38.25">
      <c r="A32" s="91" t="s">
        <v>22</v>
      </c>
      <c r="B32" s="97" t="s">
        <v>236</v>
      </c>
      <c r="C32" s="97">
        <v>18101010103</v>
      </c>
      <c r="D32" s="97" t="s">
        <v>291</v>
      </c>
      <c r="E32" s="3" t="s">
        <v>56</v>
      </c>
      <c r="F32" s="3" t="str">
        <f>VLOOKUP(E32,'[5]Inversión'!$G$11:$H$40,2,FALSE)</f>
        <v>1.44.2.2</v>
      </c>
      <c r="G32" s="104">
        <v>23</v>
      </c>
      <c r="H32" s="92">
        <v>57500000</v>
      </c>
      <c r="I32" s="105">
        <v>3</v>
      </c>
      <c r="J32" s="97">
        <v>5</v>
      </c>
      <c r="K32" s="119"/>
      <c r="L32" s="119"/>
    </row>
    <row r="33" spans="1:12" ht="25.5">
      <c r="A33" s="91" t="s">
        <v>25</v>
      </c>
      <c r="B33" s="97" t="s">
        <v>237</v>
      </c>
      <c r="C33" s="97">
        <v>18201010106</v>
      </c>
      <c r="D33" s="97" t="s">
        <v>293</v>
      </c>
      <c r="E33" s="3" t="s">
        <v>62</v>
      </c>
      <c r="F33" s="3" t="str">
        <f>VLOOKUP(E33,'[5]Inversión'!$G$11:$H$40,2,FALSE)</f>
        <v>1.47.4</v>
      </c>
      <c r="G33" s="104">
        <v>1</v>
      </c>
      <c r="H33" s="92">
        <v>52200000</v>
      </c>
      <c r="I33" s="102">
        <v>2</v>
      </c>
      <c r="J33" s="97">
        <v>1</v>
      </c>
      <c r="K33" s="119"/>
      <c r="L33" s="119"/>
    </row>
    <row r="34" spans="1:12" ht="38.25">
      <c r="A34" s="91" t="s">
        <v>22</v>
      </c>
      <c r="B34" s="97" t="s">
        <v>236</v>
      </c>
      <c r="C34" s="97">
        <v>18101010103</v>
      </c>
      <c r="D34" s="97" t="s">
        <v>291</v>
      </c>
      <c r="E34" s="103" t="s">
        <v>47</v>
      </c>
      <c r="F34" s="3" t="str">
        <f>VLOOKUP(E34,'[5]Inversión'!$G$11:$H$40,2,FALSE)</f>
        <v>1.47.2.9</v>
      </c>
      <c r="G34" s="104">
        <v>10</v>
      </c>
      <c r="H34" s="92">
        <v>38610599.99999999</v>
      </c>
      <c r="I34" s="105">
        <v>8</v>
      </c>
      <c r="J34" s="97">
        <v>5</v>
      </c>
      <c r="K34" s="119"/>
      <c r="L34" s="119"/>
    </row>
    <row r="35" spans="1:12" ht="38.25">
      <c r="A35" s="91" t="s">
        <v>22</v>
      </c>
      <c r="B35" s="97" t="s">
        <v>236</v>
      </c>
      <c r="C35" s="97">
        <v>18101010103</v>
      </c>
      <c r="D35" s="97" t="s">
        <v>291</v>
      </c>
      <c r="E35" s="3" t="s">
        <v>55</v>
      </c>
      <c r="F35" s="3" t="str">
        <f>VLOOKUP(E35,'[5]Inversión'!$G$11:$H$40,2,FALSE)</f>
        <v>1.48.1.5</v>
      </c>
      <c r="G35" s="104">
        <v>28</v>
      </c>
      <c r="H35" s="92">
        <v>34402312</v>
      </c>
      <c r="I35" s="105">
        <v>3</v>
      </c>
      <c r="J35" s="97">
        <v>5</v>
      </c>
      <c r="K35" s="119"/>
      <c r="L35" s="119"/>
    </row>
    <row r="36" spans="1:12" ht="38.25">
      <c r="A36" s="91" t="s">
        <v>22</v>
      </c>
      <c r="B36" s="97" t="s">
        <v>236</v>
      </c>
      <c r="C36" s="97">
        <v>18101010103</v>
      </c>
      <c r="D36" s="97" t="s">
        <v>291</v>
      </c>
      <c r="E36" s="3" t="s">
        <v>48</v>
      </c>
      <c r="F36" s="3" t="str">
        <f>VLOOKUP(E36,'[5]Inversión'!$G$11:$H$40,2,FALSE)</f>
        <v>1.36.1.6</v>
      </c>
      <c r="G36" s="104">
        <v>200</v>
      </c>
      <c r="H36" s="92">
        <v>5758304</v>
      </c>
      <c r="I36" s="105">
        <v>8</v>
      </c>
      <c r="J36" s="97">
        <v>5</v>
      </c>
      <c r="K36" s="119"/>
      <c r="L36" s="119"/>
    </row>
    <row r="37" spans="2:8" ht="12.75">
      <c r="B37" s="98"/>
      <c r="H37" s="94">
        <f>SUM(H7:H36)</f>
        <v>13909465192.977991</v>
      </c>
    </row>
    <row r="38" ht="12.75">
      <c r="B38" s="98"/>
    </row>
    <row r="39" ht="12.75">
      <c r="B39" s="98"/>
    </row>
    <row r="40" ht="12.75">
      <c r="B40" s="98"/>
    </row>
    <row r="41" ht="12.75">
      <c r="B41" s="98"/>
    </row>
    <row r="42" ht="12.75">
      <c r="B42" s="98"/>
    </row>
    <row r="43" ht="12.75">
      <c r="B43" s="98"/>
    </row>
    <row r="44" ht="12.75">
      <c r="B44" s="98"/>
    </row>
    <row r="45" ht="12.75">
      <c r="B45" s="98"/>
    </row>
    <row r="46" ht="12.75">
      <c r="B46" s="98"/>
    </row>
    <row r="47" spans="2:7" ht="12.75">
      <c r="B47" s="98"/>
      <c r="G47" s="100"/>
    </row>
    <row r="48" spans="2:7" ht="12.75">
      <c r="B48" s="98"/>
      <c r="G48" s="100"/>
    </row>
    <row r="49" ht="12.75">
      <c r="B49" s="98"/>
    </row>
    <row r="50" ht="12.75">
      <c r="B50" s="98"/>
    </row>
    <row r="51" ht="12.75">
      <c r="B51" s="98"/>
    </row>
    <row r="52" ht="12.75">
      <c r="B52" s="98"/>
    </row>
    <row r="53" ht="12.75">
      <c r="B53" s="98"/>
    </row>
    <row r="54" ht="12.75">
      <c r="B54" s="98"/>
    </row>
    <row r="55" ht="12.75">
      <c r="B55" s="98"/>
    </row>
    <row r="56" ht="12.75">
      <c r="B56" s="98"/>
    </row>
    <row r="57" ht="12.75">
      <c r="B57" s="98"/>
    </row>
    <row r="58" ht="12.75">
      <c r="B58" s="98"/>
    </row>
    <row r="59" ht="12.75">
      <c r="B59" s="98"/>
    </row>
    <row r="60" ht="12.75">
      <c r="B60" s="98"/>
    </row>
    <row r="61" ht="12.75">
      <c r="B61" s="98"/>
    </row>
    <row r="62" ht="12.75">
      <c r="B62" s="98"/>
    </row>
    <row r="63" ht="12.75">
      <c r="B63" s="98"/>
    </row>
    <row r="64" ht="12.75">
      <c r="B64" s="98"/>
    </row>
    <row r="65" ht="12.75">
      <c r="B65" s="98"/>
    </row>
    <row r="66" ht="12.75">
      <c r="B66" s="98"/>
    </row>
    <row r="67" ht="12.75">
      <c r="B67" s="98"/>
    </row>
    <row r="68" ht="12.75">
      <c r="B68" s="98"/>
    </row>
    <row r="69" ht="12.75">
      <c r="B69" s="98"/>
    </row>
    <row r="70" ht="12.75">
      <c r="B70" s="98"/>
    </row>
    <row r="71" ht="12.75">
      <c r="B71" s="98"/>
    </row>
    <row r="72" ht="12.75">
      <c r="B72" s="98"/>
    </row>
    <row r="73" ht="12.75">
      <c r="B73" s="98"/>
    </row>
    <row r="74" ht="12.75">
      <c r="B74" s="98"/>
    </row>
    <row r="75" ht="12.75">
      <c r="B75" s="98"/>
    </row>
    <row r="76" ht="12.75">
      <c r="B76" s="98"/>
    </row>
    <row r="77" ht="12.75">
      <c r="B77" s="98"/>
    </row>
    <row r="78" ht="12.75">
      <c r="B78" s="98"/>
    </row>
    <row r="79" ht="12.75">
      <c r="B79" s="98"/>
    </row>
    <row r="80" ht="12.75">
      <c r="B80" s="98"/>
    </row>
    <row r="81" ht="12.75">
      <c r="B81" s="98"/>
    </row>
    <row r="82" ht="12.75">
      <c r="B82" s="98"/>
    </row>
    <row r="83" ht="12.75">
      <c r="B83" s="98"/>
    </row>
    <row r="84" ht="12.75">
      <c r="B84" s="98"/>
    </row>
    <row r="85" ht="12.75">
      <c r="B85" s="98"/>
    </row>
    <row r="86" ht="12.75">
      <c r="B86" s="98"/>
    </row>
    <row r="87" ht="12.75">
      <c r="B87" s="98"/>
    </row>
    <row r="88" ht="12.75">
      <c r="B88" s="98"/>
    </row>
    <row r="89" ht="12.75">
      <c r="B89" s="98"/>
    </row>
    <row r="90" ht="12.75">
      <c r="B90" s="98"/>
    </row>
    <row r="91" ht="12.75">
      <c r="B91" s="98"/>
    </row>
    <row r="92" ht="12.75">
      <c r="B92" s="98"/>
    </row>
    <row r="93" ht="12.75">
      <c r="B93" s="98"/>
    </row>
    <row r="94" ht="12.75">
      <c r="B94" s="98"/>
    </row>
    <row r="95" ht="12.75">
      <c r="B95" s="98"/>
    </row>
    <row r="96" ht="12.75">
      <c r="B96" s="98"/>
    </row>
    <row r="97" ht="12.75">
      <c r="B97" s="98"/>
    </row>
    <row r="98" ht="12.75">
      <c r="B98" s="98"/>
    </row>
    <row r="99" ht="12.75">
      <c r="B99" s="98"/>
    </row>
    <row r="100" ht="12.75">
      <c r="B100" s="98"/>
    </row>
    <row r="101" ht="12.75">
      <c r="B101" s="98"/>
    </row>
    <row r="102" ht="12.75">
      <c r="B102" s="98"/>
    </row>
  </sheetData>
  <sheetProtection/>
  <autoFilter ref="A6:H36"/>
  <dataValidations count="3">
    <dataValidation type="list" allowBlank="1" showInputMessage="1" showErrorMessage="1" sqref="C7:D36">
      <formula1>subrubros</formula1>
    </dataValidation>
    <dataValidation type="list" allowBlank="1" showInputMessage="1" showErrorMessage="1" sqref="B7:B101">
      <formula1>rubro</formula1>
    </dataValidation>
    <dataValidation type="list" allowBlank="1" showInputMessage="1" showErrorMessage="1" sqref="A7:A36">
      <formula1>estr_org</formula1>
    </dataValidation>
  </dataValidation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 s o f t w a r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Tecnologia</dc:creator>
  <cp:keywords/>
  <dc:description/>
  <cp:lastModifiedBy>Administrador</cp:lastModifiedBy>
  <cp:lastPrinted>2008-03-05T14:02:52Z</cp:lastPrinted>
  <dcterms:created xsi:type="dcterms:W3CDTF">2005-09-22T19:54:16Z</dcterms:created>
  <dcterms:modified xsi:type="dcterms:W3CDTF">2008-03-14T16:49:28Z</dcterms:modified>
  <cp:category/>
  <cp:version/>
  <cp:contentType/>
  <cp:contentStatus/>
</cp:coreProperties>
</file>